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sheet\OneDrive\Documents\EXCEL PROJECTS\"/>
    </mc:Choice>
  </mc:AlternateContent>
  <xr:revisionPtr revIDLastSave="0" documentId="8_{EDD0D2D7-7D3C-43B3-9ECE-80FD3F169EC4}" xr6:coauthVersionLast="47" xr6:coauthVersionMax="47" xr10:uidLastSave="{00000000-0000-0000-0000-000000000000}"/>
  <bookViews>
    <workbookView xWindow="1248" yWindow="1764" windowWidth="21792" windowHeight="11196" xr2:uid="{EBA070AC-685C-461F-88F9-5C5AD6129970}"/>
  </bookViews>
  <sheets>
    <sheet name="PNL" sheetId="2" r:id="rId1"/>
    <sheet name="PNL (2)" sheetId="7" r:id="rId2"/>
    <sheet name="PNL(3)" sheetId="1" r:id="rId3"/>
  </sheets>
  <calcPr calcId="191029"/>
  <pivotCaches>
    <pivotCache cacheId="0" r:id="rId4"/>
    <pivotCache cacheId="1" r:id="rId5"/>
    <pivotCache cacheId="2" r:id="rId6"/>
    <pivotCache cacheId="3" r:id="rId7"/>
    <pivotCache cacheId="4" r:id="rId8"/>
    <pivotCache cacheId="5" r:id="rId9"/>
    <pivotCache cacheId="6" r:id="rId10"/>
    <pivotCache cacheId="7" r:id="rId11"/>
    <pivotCache cacheId="8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c25267cf-d2e5-417a-8f1d-d34f3656109a" name="Sales" connection="Query - Sales"/>
          <x15:modelTable id="dim_customer_477a3dcc-f03d-41b5-a8f1-76dd2895d1d2" name="dim_customer" connection="Query - dim_customer"/>
          <x15:modelTable id="dim_market_1c4281c5-6510-4f9a-acfc-f269bd4f666f" name="dim_market" connection="Query - dim_market"/>
          <x15:modelTable id="dim_product_02b3aba9-69e1-4772-8486-c6f4770ca717" name="dim_product" connection="Query - dim_product"/>
          <x15:modelTable id="fact_sales_monthly_with_COGS_c9a22000-de39-4096-a8ad-b8c590b65e85" name="fact_sales_monthly_with_COGS" connection="Query - fact_sales_monthly_with_COGS"/>
          <x15:modelTable id="dim_date_60744731-c611-49cf-bd85-8954b5a010db" name="dim_date" connection="Query - dim_date"/>
          <x15:modelTable id="financial_ref_fa292cc2-4b4b-452d-a24b-c67a487d8081" name="financial_ref" connection="Query - financial_ref"/>
        </x15:modelTables>
        <x15:modelRelationships>
          <x15:modelRelationship fromTable="dim_customer" fromColumn="market" toTable="dim_market" toColumn="market"/>
          <x15:modelRelationship fromTable="fact_sales_monthly_with_COGS" fromColumn="product_code" toTable="dim_product" toColumn="product_code"/>
          <x15:modelRelationship fromTable="fact_sales_monthly_with_COGS" fromColumn="customer_code" toTable="dim_customer" toColumn="customer_code"/>
          <x15:modelRelationship fromTable="fact_sales_monthly_with_COGS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57" i="7" l="1"/>
  <c r="O57" i="7"/>
  <c r="O56" i="7"/>
  <c r="M57" i="7"/>
  <c r="N57" i="7"/>
  <c r="D57" i="7"/>
  <c r="E57" i="7"/>
  <c r="F57" i="7"/>
  <c r="G57" i="7"/>
  <c r="H57" i="7"/>
  <c r="I57" i="7"/>
  <c r="J57" i="7"/>
  <c r="K57" i="7"/>
  <c r="L57" i="7"/>
  <c r="D56" i="7"/>
  <c r="E56" i="7"/>
  <c r="F56" i="7"/>
  <c r="G56" i="7"/>
  <c r="H56" i="7"/>
  <c r="I56" i="7"/>
  <c r="J56" i="7"/>
  <c r="K56" i="7"/>
  <c r="L56" i="7"/>
  <c r="M56" i="7"/>
  <c r="N56" i="7"/>
  <c r="C56" i="7"/>
  <c r="E10" i="2"/>
  <c r="E12" i="2"/>
  <c r="E11" i="2"/>
  <c r="E9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1228906-E7AB-459A-B6CA-D2C0ECCAD60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f8446e2-ab00-484e-873c-4cedc5dc924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9F2D4A-34F9-42A6-AD8B-16D0D0045F3F}" name="Query - dim_date" description="Connection to the 'dim_date' query in the workbook." type="100" refreshedVersion="8" minRefreshableVersion="5" background="1" saveData="1">
    <extLst>
      <ext xmlns:x15="http://schemas.microsoft.com/office/spreadsheetml/2010/11/main" uri="{DE250136-89BD-433C-8126-D09CA5730AF9}">
        <x15:connection id="7ffb9cf9-d956-44b6-b6aa-d4b69ed6434a"/>
      </ext>
    </extLst>
  </connection>
  <connection id="3" xr16:uid="{908F1C5F-F90C-4BF4-AA6E-A13E0D5442C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1be8418-088e-4294-9b23-2eaa0ba8858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FF6B19D-2A1C-49A2-9C95-186F157D909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c78c2e8-238c-4a1c-a522-383146838db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64311483-24B1-4C0C-9EA7-B60422E60A21}" name="Query - fact_sales_monthly_with_COGS" description="Connection to the 'fact_sales_monthly_with_COGS' query in the workbook." type="100" refreshedVersion="8" minRefreshableVersion="5">
    <extLst>
      <ext xmlns:x15="http://schemas.microsoft.com/office/spreadsheetml/2010/11/main" uri="{DE250136-89BD-433C-8126-D09CA5730AF9}">
        <x15:connection id="7c99f39f-9ab1-4568-8387-90110a402cc2">
          <x15:oledbPr connection="Provider=Microsoft.Mashup.OleDb.1;Data Source=$Workbook$;Location=fact_sales_monthly_with_COGS;Extended Properties=&quot;&quot;">
            <x15:dbTables>
              <x15:dbTable name="fact_sales_monthly_with_COGS"/>
            </x15:dbTables>
          </x15:oledbPr>
        </x15:connection>
      </ext>
    </extLst>
  </connection>
  <connection id="6" xr16:uid="{CBCCCA56-D6EA-46B1-B9B8-3149262A4272}" name="Query - financial_ref" description="Connection to the 'financial_ref' query in the workbook." type="100" refreshedVersion="8" minRefreshableVersion="5">
    <extLst>
      <ext xmlns:x15="http://schemas.microsoft.com/office/spreadsheetml/2010/11/main" uri="{DE250136-89BD-433C-8126-D09CA5730AF9}">
        <x15:connection id="2aaf378c-19fe-4bbb-a919-9e000bade711">
          <x15:oledbPr connection="Provider=Microsoft.Mashup.OleDb.1;Data Source=$Workbook$;Location=financial_ref;Extended Properties=&quot;&quot;">
            <x15:dbTables>
              <x15:dbTable name="financial_ref"/>
            </x15:dbTables>
          </x15:oledbPr>
        </x15:connection>
      </ext>
    </extLst>
  </connection>
  <connection id="7" xr16:uid="{BCBC0B1E-9CBC-4B10-98DC-B363818B965A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bde44a1d-3c2d-41f2-89e0-483aaf144b83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07C427D1-FFEB-4083-9671-0593C9A3C12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market].[All]}"/>
    <s v="{[dim_market].[region].[All]}"/>
    <s v="{[dim_product].[division].[All]}"/>
    <s v="{[dim_customer].[customer].[All]}"/>
    <s v="{[dim_date].[FY].&amp;[2020]}"/>
    <s v="{[dim_date].[FY].&amp;[2019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<sst xmlns="http://schemas.openxmlformats.org/spreadsheetml/2006/main" count="245" uniqueCount="93">
  <si>
    <t>market</t>
  </si>
  <si>
    <t>region</t>
  </si>
  <si>
    <t>customer</t>
  </si>
  <si>
    <t>division</t>
  </si>
  <si>
    <t>2019</t>
  </si>
  <si>
    <t>2020</t>
  </si>
  <si>
    <t>2021</t>
  </si>
  <si>
    <t>net_sales</t>
  </si>
  <si>
    <t>total COGS</t>
  </si>
  <si>
    <t>Gross margin</t>
  </si>
  <si>
    <t>GM %</t>
  </si>
  <si>
    <t>2020 vs 2021</t>
  </si>
  <si>
    <t>All</t>
  </si>
  <si>
    <t>Fiscal years</t>
  </si>
  <si>
    <t>Metrics</t>
  </si>
  <si>
    <t xml:space="preserve">P &amp; L </t>
  </si>
  <si>
    <t>By Fiscal Year</t>
  </si>
  <si>
    <t>FILTERS</t>
  </si>
  <si>
    <t>All values are in INR</t>
  </si>
  <si>
    <t>Grand Total</t>
  </si>
  <si>
    <t>All values in INR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</si>
  <si>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</si>
  <si>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</si>
  <si>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</si>
  <si>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</si>
  <si>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</si>
  <si>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</si>
  <si>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</si>
  <si>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</si>
  <si>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</si>
  <si>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</si>
  <si>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net sales 20</t>
  </si>
  <si>
    <t>net sales 21</t>
  </si>
  <si>
    <t>product</t>
  </si>
  <si>
    <t>Top 10 products</t>
  </si>
  <si>
    <t>Filters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</si>
  <si>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</si>
  <si>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</si>
  <si>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</si>
  <si>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</si>
  <si>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</si>
  <si>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</si>
  <si>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</si>
  <si>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</si>
  <si>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</si>
  <si>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</si>
  <si>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</si>
  <si>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</si>
  <si>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</si>
  <si>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</si>
  <si>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</si>
  <si>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</si>
  <si>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</si>
  <si>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FY</t>
  </si>
  <si>
    <t>Net Sales Comparision</t>
  </si>
  <si>
    <t>21 vs 20</t>
  </si>
  <si>
    <t>20 vs 19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</si>
  <si>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</si>
  <si>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</si>
  <si>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</si>
  <si>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</si>
  <si>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</si>
  <si>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</si>
  <si>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</si>
  <si>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</si>
  <si>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</si>
  <si>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</si>
  <si>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</si>
  <si>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</si>
  <si>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</si>
  <si>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</si>
  <si>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</si>
  <si>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</si>
  <si>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</si>
  <si>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</si>
  <si>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</si>
  <si>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</si>
  <si>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</si>
  <si>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</si>
  <si>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</si>
  <si>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sub_zone</t>
  </si>
  <si>
    <t>Market</t>
  </si>
  <si>
    <t>For Markets</t>
  </si>
  <si>
    <t>Net Sales</t>
  </si>
  <si>
    <t>COGS</t>
  </si>
  <si>
    <t>P &amp; L</t>
  </si>
  <si>
    <t>ANZ</t>
  </si>
  <si>
    <t>NA</t>
  </si>
  <si>
    <t>NE</t>
  </si>
  <si>
    <t>ROA</t>
  </si>
  <si>
    <t>SE</t>
  </si>
  <si>
    <t>Gross Margin</t>
  </si>
  <si>
    <t>by Quarter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</si>
</sst>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0.0%"/>
  </numFmts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2"/>
      <color theme="5" tint="-0.499984740745262"/>
      <name val="Avenir Next LT Pro"/>
      <family val="2"/>
    </font>
    <font>
      <sz val="11"/>
      <color rgb="FFFF0000"/>
      <name val="Avenir Next LT Pro"/>
      <family val="2"/>
    </font>
    <font>
      <b/>
      <sz val="11"/>
      <color theme="1"/>
      <name val="Calibri"/>
      <family val="2"/>
      <scheme val="minor"/>
    </font>
    <font>
      <sz val="11"/>
      <color theme="7" tint="-0.249977111117893"/>
      <name val="Avenir Next LT Pro"/>
      <family val="2"/>
    </font>
    <font>
      <sz val="9"/>
      <color theme="1"/>
      <name val="Avenir Next LT Pro"/>
      <family val="2"/>
    </font>
    <font>
      <b/>
      <sz val="9"/>
      <color theme="5" tint="-0.249977111117893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3">
    <xf numFmtId="0" fontId="0" fillId="0" borderId="0" xfId="0"/>
    <xf numFmtId="9" fontId="0" fillId="0" borderId="0" xfId="1" applyFont="1"/>
    <xf numFmtId="0" fontId="2" fillId="2" borderId="0" xfId="0" applyFont="1" applyFill="1"/>
    <xf numFmtId="0" fontId="2" fillId="2" borderId="0" xfId="0" applyFont="1" applyFill="1" applyAlignment="1">
      <alignment horizontal="left"/>
    </xf>
    <xf numFmtId="165" fontId="2" fillId="2" borderId="0" xfId="0" applyNumberFormat="1" applyFont="1" applyFill="1"/>
    <xf numFmtId="164" fontId="2" fillId="2" borderId="0" xfId="0" applyNumberFormat="1" applyFont="1" applyFill="1"/>
    <xf numFmtId="9" fontId="3" fillId="0" borderId="1" xfId="1" applyFont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/>
    </xf>
    <xf numFmtId="166" fontId="2" fillId="0" borderId="0" xfId="1" applyNumberFormat="1" applyFont="1"/>
    <xf numFmtId="0" fontId="4" fillId="0" borderId="0" xfId="0" applyFont="1"/>
    <xf numFmtId="0" fontId="5" fillId="0" borderId="0" xfId="0" applyFont="1"/>
    <xf numFmtId="0" fontId="2" fillId="0" borderId="0" xfId="0" applyFont="1"/>
    <xf numFmtId="9" fontId="7" fillId="0" borderId="0" xfId="1" applyFont="1"/>
    <xf numFmtId="9" fontId="2" fillId="0" borderId="0" xfId="1" applyFont="1"/>
    <xf numFmtId="0" fontId="2" fillId="3" borderId="0" xfId="0" applyFont="1" applyFill="1"/>
    <xf numFmtId="0" fontId="8" fillId="0" borderId="0" xfId="0" applyFont="1"/>
    <xf numFmtId="0" fontId="9" fillId="0" borderId="0" xfId="0" applyFont="1"/>
    <xf numFmtId="0" fontId="2" fillId="3" borderId="0" xfId="0" applyFont="1" applyFill="1" applyAlignment="1">
      <alignment horizontal="left"/>
    </xf>
    <xf numFmtId="165" fontId="2" fillId="3" borderId="0" xfId="0" applyNumberFormat="1" applyFont="1" applyFill="1"/>
    <xf numFmtId="164" fontId="2" fillId="3" borderId="0" xfId="0" applyNumberFormat="1" applyFont="1" applyFill="1"/>
    <xf numFmtId="0" fontId="10" fillId="0" borderId="0" xfId="0" applyFont="1"/>
    <xf numFmtId="0" fontId="11" fillId="2" borderId="0" xfId="0" applyFont="1" applyFill="1"/>
    <xf numFmtId="0" fontId="7" fillId="0" borderId="0" xfId="0" applyFont="1" applyAlignment="1">
      <alignment wrapText="1"/>
    </xf>
    <xf numFmtId="166" fontId="0" fillId="0" borderId="0" xfId="1" applyNumberFormat="1" applyFont="1"/>
    <xf numFmtId="166" fontId="2" fillId="2" borderId="0" xfId="1" applyNumberFormat="1" applyFont="1" applyFill="1"/>
    <xf numFmtId="0" fontId="2" fillId="2" borderId="1" xfId="0" pivotButton="1" applyFont="1" applyFill="1" applyBorder="1"/>
    <xf numFmtId="49" fontId="12" fillId="2" borderId="1" xfId="0" applyNumberFormat="1" applyFont="1" applyFill="1" applyBorder="1"/>
    <xf numFmtId="0" fontId="13" fillId="0" borderId="0" xfId="0" applyFont="1" applyAlignment="1">
      <alignment horizontal="left"/>
    </xf>
    <xf numFmtId="0" fontId="2" fillId="2" borderId="0" xfId="0" pivotButton="1" applyFont="1" applyFill="1"/>
    <xf numFmtId="49" fontId="12" fillId="2" borderId="1" xfId="0" pivotButton="1" applyNumberFormat="1" applyFont="1" applyFill="1" applyBorder="1"/>
    <xf numFmtId="0" fontId="14" fillId="0" borderId="0" xfId="0" applyFont="1"/>
    <xf numFmtId="0" fontId="6" fillId="0" borderId="0" xfId="0" applyFont="1" applyAlignment="1">
      <alignment horizontal="left"/>
    </xf>
  </cellXfs>
  <cellStyles count="2">
    <cellStyle name="Normal" xfId="0" builtinId="0"/>
    <cellStyle name="Percent" xfId="1" builtinId="5"/>
  </cellStyles>
  <dxfs count="75">
    <dxf>
      <border>
        <bottom style="thin">
          <color indexed="64"/>
        </bottom>
      </border>
    </dxf>
    <dxf>
      <font>
        <sz val="9"/>
      </font>
    </dxf>
    <dxf>
      <font>
        <b val="0"/>
      </font>
      <numFmt numFmtId="30" formatCode="@"/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name val="Avenir Next LT Pro"/>
      </font>
    </dxf>
    <dxf>
      <border>
        <bottom style="thin">
          <color indexed="64"/>
        </bottom>
      </border>
    </dxf>
    <dxf>
      <font>
        <sz val="9"/>
      </font>
    </dxf>
    <dxf>
      <font>
        <b val="0"/>
      </font>
      <numFmt numFmtId="30" formatCode="@"/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name val="Avenir Next LT Pro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9"/>
      </font>
    </dxf>
    <dxf>
      <font>
        <sz val="9"/>
      </font>
    </dxf>
    <dxf>
      <font>
        <b val="0"/>
      </font>
      <numFmt numFmtId="30" formatCode="@"/>
    </dxf>
    <dxf>
      <font>
        <b val="0"/>
      </font>
      <numFmt numFmtId="30" formatCode="@"/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</font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name val="Avenir Next LT Pro"/>
      </font>
    </dxf>
    <dxf>
      <border>
        <bottom style="thin">
          <color indexed="64"/>
        </bottom>
      </border>
    </dxf>
    <dxf>
      <font>
        <sz val="9"/>
      </font>
    </dxf>
    <dxf>
      <font>
        <b val="0"/>
      </font>
      <numFmt numFmtId="30" formatCode="@"/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name val="Avenir Next LT Pro"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name val="Avenir Next LT Pro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bgColor theme="0" tint="-4.9989318521683403E-2"/>
        </patternFill>
      </fill>
    </dxf>
    <dxf>
      <fill>
        <patternFill patternType="solid">
          <bgColor theme="0" tint="-4.9989318521683403E-2"/>
        </patternFill>
      </fill>
    </dxf>
    <dxf>
      <fill>
        <patternFill patternType="solid">
          <bgColor theme="0" tint="-4.9989318521683403E-2"/>
        </patternFill>
      </fill>
    </dxf>
    <dxf>
      <fill>
        <patternFill patternType="solid">
          <bgColor theme="0" tint="-4.9989318521683403E-2"/>
        </patternFill>
      </fill>
    </dxf>
    <dxf>
      <fill>
        <patternFill patternType="solid">
          <bgColor theme="0" tint="-4.9989318521683403E-2"/>
        </patternFill>
      </fill>
    </dxf>
    <dxf>
      <fill>
        <patternFill patternType="solid">
          <bgColor theme="0" tint="-4.9989318521683403E-2"/>
        </patternFill>
      </fill>
    </dxf>
    <dxf>
      <font>
        <b val="0"/>
      </font>
    </dxf>
    <dxf>
      <font>
        <color theme="7" tint="-0.249977111117893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name val="Avenir Next LT Pro"/>
      </font>
    </dxf>
    <dxf>
      <font>
        <b val="0"/>
      </font>
    </dxf>
    <dxf>
      <font>
        <color theme="7" tint="-0.249977111117893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name val="Avenir Next LT Pro"/>
      </font>
    </dxf>
    <dxf>
      <font>
        <b val="0"/>
      </font>
    </dxf>
    <dxf>
      <font>
        <color theme="7" tint="-0.249977111117893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name val="Avenir Next LT Pro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8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2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7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9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 Singh" refreshedDate="45737.991840046299" backgroundQuery="1" createdVersion="8" refreshedVersion="8" minRefreshableVersion="3" recordCount="0" supportSubquery="1" supportAdvancedDrill="1" xr:uid="{6D5633DE-960D-454F-B715-E1BC65DEE945}">
  <cacheSource type="external" connectionId="8"/>
  <cacheFields count="9">
    <cacheField name="[dim_date].[FY].[FY]" caption="FY" numFmtId="0" hierarchy="7" level="1">
      <sharedItems count="3">
        <s v="2019"/>
        <s v="2020"/>
        <s v="2021"/>
      </sharedItems>
    </cacheField>
    <cacheField name="[Measures].[net_sales]" caption="net_sales" numFmtId="0" hierarchy="45" level="32767"/>
    <cacheField name="[Measures].[total COGS]" caption="total 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GS].[date]" caption="date" attribute="1" time="1" defaultMemberUniqueName="[fact_sales_monthly_with_COGS].[date].[All]" allUniqueName="[fact_sales_monthly_with_COGS].[date].[All]" dimensionUniqueName="[fact_sales_monthly_with_COGS]" displayFolder="" count="0" memberValueDatatype="7" unbalanced="0"/>
    <cacheHierarchy uniqueName="[fact_sales_monthly_with_COGS].[product_code]" caption="product_code" attribute="1" defaultMemberUniqueName="[fact_sales_monthly_with_COGS].[product_code].[All]" allUniqueName="[fact_sales_monthly_with_COGS].[product_code].[All]" dimensionUniqueName="[fact_sales_monthly_with_COGS]" displayFolder="" count="0" memberValueDatatype="130" unbalanced="0"/>
    <cacheHierarchy uniqueName="[fact_sales_monthly_with_COGS].[customer_code]" caption="customer_code" attribute="1" defaultMemberUniqueName="[fact_sales_monthly_with_COGS].[customer_code].[All]" allUniqueName="[fact_sales_monthly_with_COGS].[customer_code].[All]" dimensionUniqueName="[fact_sales_monthly_with_COGS]" displayFolder="" count="0" memberValueDatatype="20" unbalanced="0"/>
    <cacheHierarchy uniqueName="[fact_sales_monthly_with_COGS].[Qty]" caption="Qty" attribute="1" defaultMemberUniqueName="[fact_sales_monthly_with_COGS].[Qty].[All]" allUniqueName="[fact_sales_monthly_with_COGS].[Qty].[All]" dimensionUniqueName="[fact_sales_monthly_with_COGS]" displayFolder="" count="0" memberValueDatatype="20" unbalanced="0"/>
    <cacheHierarchy uniqueName="[fact_sales_monthly_with_COGS].[net_sales_amount]" caption="net_sales_amount" attribute="1" defaultMemberUniqueName="[fact_sales_monthly_with_COGS].[net_sales_amount].[All]" allUniqueName="[fact_sales_monthly_with_COGS].[net_sales_amount].[All]" dimensionUniqueName="[fact_sales_monthly_with_COGS]" displayFolder="" count="0" memberValueDatatype="5" unbalanced="0"/>
    <cacheHierarchy uniqueName="[fact_sales_monthly_with_COGS].[freight_cost]" caption="freight_cost" attribute="1" defaultMemberUniqueName="[fact_sales_monthly_with_COGS].[freight_cost].[All]" allUniqueName="[fact_sales_monthly_with_COGS].[freight_cost].[All]" dimensionUniqueName="[fact_sales_monthly_with_COGS]" displayFolder="" count="0" memberValueDatatype="5" unbalanced="0"/>
    <cacheHierarchy uniqueName="[fact_sales_monthly_with_COGS].[manufacturing_cost]" caption="manufacturing_cost" attribute="1" defaultMemberUniqueName="[fact_sales_monthly_with_COGS].[manufacturing_cost].[All]" allUniqueName="[fact_sales_monthly_with_COGS].[manufacturing_cost].[All]" dimensionUniqueName="[fact_sales_monthly_with_COGS]" displayFolder="" count="0" memberValueDatatype="5" unbalanced="0"/>
    <cacheHierarchy uniqueName="[fact_sales_monthly_with_COGS].[COGS]" caption="COGS" attribute="1" defaultMemberUniqueName="[fact_sales_monthly_with_COGS].[COGS].[All]" allUniqueName="[fact_sales_monthly_with_COGS].[COGS].[All]" dimensionUniqueName="[fact_sales_monthly_with_COGS]" displayFolder="" count="0" memberValueDatatype="5" unbalanced="0"/>
    <cacheHierarchy uniqueName="[fact_sales_monthly_with_COGS].[FY]" caption="FY" attribute="1" defaultMemberUniqueName="[fact_sales_monthly_with_COGS].[FY].[All]" allUniqueName="[fact_sales_monthly_with_COGS].[FY].[All]" dimensionUniqueName="[fact_sales_monthly_with_COGS]" displayFolder="" count="0" memberValueDatatype="130" unbalanced="0"/>
    <cacheHierarchy uniqueName="[fact_sales_monthly_with_COGS].[Customer]" caption="Customer" attribute="1" defaultMemberUniqueName="[fact_sales_monthly_with_COGS].[Customer].[All]" allUniqueName="[fact_sales_monthly_with_COGS].[Customer].[All]" dimensionUniqueName="[fact_sales_monthly_with_COGS]" displayFolder="" count="0" memberValueDatatype="130" unbalanced="0"/>
    <cacheHierarchy uniqueName="[financial_ref].[date]" caption="date" attribute="1" time="1" defaultMemberUniqueName="[financial_ref].[date].[All]" allUniqueName="[financial_ref].[date].[All]" dimensionUniqueName="[financial_ref]" displayFolder="" count="0" memberValueDatatype="7" unbalanced="0"/>
    <cacheHierarchy uniqueName="[financial_ref].[product_code]" caption="product_code" attribute="1" defaultMemberUniqueName="[financial_ref].[product_code].[All]" allUniqueName="[financial_ref].[product_code].[All]" dimensionUniqueName="[financial_ref]" displayFolder="" count="0" memberValueDatatype="130" unbalanced="0"/>
    <cacheHierarchy uniqueName="[financial_ref].[customer_code]" caption="customer_code" attribute="1" defaultMemberUniqueName="[financial_ref].[customer_code].[All]" allUniqueName="[financial_ref].[customer_code].[All]" dimensionUniqueName="[financial_ref]" displayFolder="" count="0" memberValueDatatype="20" unbalanced="0"/>
    <cacheHierarchy uniqueName="[financial_ref].[Qty]" caption="Qty" attribute="1" defaultMemberUniqueName="[financial_ref].[Qty].[All]" allUniqueName="[financial_ref].[Qty].[All]" dimensionUniqueName="[financial_ref]" displayFolder="" count="0" memberValueDatatype="20" unbalanced="0"/>
    <cacheHierarchy uniqueName="[financial_ref].[net_sales_amount]" caption="net_sales_amount" attribute="1" defaultMemberUniqueName="[financial_ref].[net_sales_amount].[All]" allUniqueName="[financial_ref].[net_sales_amount].[All]" dimensionUniqueName="[financial_ref]" displayFolder="" count="0" memberValueDatatype="5" unbalanced="0"/>
    <cacheHierarchy uniqueName="[financial_ref].[freight_cost]" caption="freight_cost" attribute="1" defaultMemberUniqueName="[financial_ref].[freight_cost].[All]" allUniqueName="[financial_ref].[freight_cost].[All]" dimensionUniqueName="[financial_ref]" displayFolder="" count="0" memberValueDatatype="5" unbalanced="0"/>
    <cacheHierarchy uniqueName="[financial_ref].[manufacturing_cost]" caption="manufacturing_cost" attribute="1" defaultMemberUniqueName="[financial_ref].[manufacturing_cost].[All]" allUniqueName="[financial_ref].[manufacturing_cost].[All]" dimensionUniqueName="[financial_ref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_with_COG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Sales" count="0" oneField="1">
      <fieldsUsage count="1">
        <fieldUsage x="1"/>
      </fieldsUsage>
    </cacheHierarchy>
    <cacheHierarchy uniqueName="[Measures].[total COGS]" caption="total COGS" measure="1" displayFolder="" measureGroup="Sales" count="0" oneField="1">
      <fieldsUsage count="1">
        <fieldUsage x="2"/>
      </fieldsUsage>
    </cacheHierarchy>
    <cacheHierarchy uniqueName="[Measures].[Gross margin]" caption="Gross margin" measure="1" displayFolder="" measureGroup="Sales" count="0" oneField="1">
      <fieldsUsage count="1">
        <fieldUsage x="3"/>
      </fieldsUsage>
    </cacheHierarchy>
    <cacheHierarchy uniqueName="[Measures].[GM %]" caption="GM %" measure="1" displayFolder="" measureGroup="Sales" count="0" oneField="1">
      <fieldsUsage count="1">
        <fieldUsage x="4"/>
      </fieldsUsage>
    </cacheHierarchy>
    <cacheHierarchy uniqueName="[Measures].[net sales 20]" caption="net sales 20" measure="1" displayFolder="" measureGroup="Sales" count="0"/>
    <cacheHierarchy uniqueName="[Measures].[net sales 21]" caption="net sales 21" measure="1" displayFolder="" measureGroup="Sales" count="0"/>
    <cacheHierarchy uniqueName="[Measures].[2020 vs 2021]" caption="2020 vs 2021" measure="1" displayFolder="" measureGroup="Sales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GS]" caption="__XL_Count fact_sales_monthly_with_COGS" measure="1" displayFolder="" measureGroup="fact_sales_monthly_with_COGS" count="0" hidden="1"/>
    <cacheHierarchy uniqueName="[Measures].[__XL_Count dim_date]" caption="__XL_Count dim_date" measure="1" displayFolder="" measureGroup="dim_date" count="0" hidden="1"/>
    <cacheHierarchy uniqueName="[Measures].[__XL_Count financial_ref]" caption="__XL_Count financial_ref" measure="1" displayFolder="" measureGroup="financial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GS" uniqueName="[fact_sales_monthly_with_COGS]" caption="fact_sales_monthly_with_COGS"/>
    <dimension name="financial_ref" uniqueName="[financial_ref]" caption="financial_ref"/>
    <dimension measure="1" name="Measures" uniqueName="[Measures]" caption="Measures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GS" caption="fact_sales_monthly_with_COGS"/>
    <measureGroup name="financial_ref" caption="financial_ref"/>
    <measureGroup name="Sales" caption="Sales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 Singh" refreshedDate="45737.991844328702" backgroundQuery="1" createdVersion="8" refreshedVersion="8" minRefreshableVersion="3" recordCount="0" supportSubquery="1" supportAdvancedDrill="1" xr:uid="{FC3912D3-4F59-4A21-912B-165EBEE327E6}">
  <cacheSource type="external" connectionId="8"/>
  <cacheFields count="7"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 sales 20]" caption="net sales 20" numFmtId="0" hierarchy="49" level="32767"/>
    <cacheField name="[Measures].[net sales 21]" caption="net sales 21" numFmtId="0" hierarchy="50" level="32767"/>
    <cacheField name="[Measures].[2020 vs 2021]" caption="2020 vs 2021" numFmtId="0" hierarchy="51" level="32767"/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GS].[date]" caption="date" attribute="1" time="1" defaultMemberUniqueName="[fact_sales_monthly_with_COGS].[date].[All]" allUniqueName="[fact_sales_monthly_with_COGS].[date].[All]" dimensionUniqueName="[fact_sales_monthly_with_COGS]" displayFolder="" count="0" memberValueDatatype="7" unbalanced="0"/>
    <cacheHierarchy uniqueName="[fact_sales_monthly_with_COGS].[product_code]" caption="product_code" attribute="1" defaultMemberUniqueName="[fact_sales_monthly_with_COGS].[product_code].[All]" allUniqueName="[fact_sales_monthly_with_COGS].[product_code].[All]" dimensionUniqueName="[fact_sales_monthly_with_COGS]" displayFolder="" count="0" memberValueDatatype="130" unbalanced="0"/>
    <cacheHierarchy uniqueName="[fact_sales_monthly_with_COGS].[customer_code]" caption="customer_code" attribute="1" defaultMemberUniqueName="[fact_sales_monthly_with_COGS].[customer_code].[All]" allUniqueName="[fact_sales_monthly_with_COGS].[customer_code].[All]" dimensionUniqueName="[fact_sales_monthly_with_COGS]" displayFolder="" count="0" memberValueDatatype="20" unbalanced="0"/>
    <cacheHierarchy uniqueName="[fact_sales_monthly_with_COGS].[Qty]" caption="Qty" attribute="1" defaultMemberUniqueName="[fact_sales_monthly_with_COGS].[Qty].[All]" allUniqueName="[fact_sales_monthly_with_COGS].[Qty].[All]" dimensionUniqueName="[fact_sales_monthly_with_COGS]" displayFolder="" count="0" memberValueDatatype="20" unbalanced="0"/>
    <cacheHierarchy uniqueName="[fact_sales_monthly_with_COGS].[net_sales_amount]" caption="net_sales_amount" attribute="1" defaultMemberUniqueName="[fact_sales_monthly_with_COGS].[net_sales_amount].[All]" allUniqueName="[fact_sales_monthly_with_COGS].[net_sales_amount].[All]" dimensionUniqueName="[fact_sales_monthly_with_COGS]" displayFolder="" count="0" memberValueDatatype="5" unbalanced="0"/>
    <cacheHierarchy uniqueName="[fact_sales_monthly_with_COGS].[freight_cost]" caption="freight_cost" attribute="1" defaultMemberUniqueName="[fact_sales_monthly_with_COGS].[freight_cost].[All]" allUniqueName="[fact_sales_monthly_with_COGS].[freight_cost].[All]" dimensionUniqueName="[fact_sales_monthly_with_COGS]" displayFolder="" count="0" memberValueDatatype="5" unbalanced="0"/>
    <cacheHierarchy uniqueName="[fact_sales_monthly_with_COGS].[manufacturing_cost]" caption="manufacturing_cost" attribute="1" defaultMemberUniqueName="[fact_sales_monthly_with_COGS].[manufacturing_cost].[All]" allUniqueName="[fact_sales_monthly_with_COGS].[manufacturing_cost].[All]" dimensionUniqueName="[fact_sales_monthly_with_COGS]" displayFolder="" count="0" memberValueDatatype="5" unbalanced="0"/>
    <cacheHierarchy uniqueName="[fact_sales_monthly_with_COGS].[COGS]" caption="COGS" attribute="1" defaultMemberUniqueName="[fact_sales_monthly_with_COGS].[COGS].[All]" allUniqueName="[fact_sales_monthly_with_COGS].[COGS].[All]" dimensionUniqueName="[fact_sales_monthly_with_COGS]" displayFolder="" count="0" memberValueDatatype="5" unbalanced="0"/>
    <cacheHierarchy uniqueName="[fact_sales_monthly_with_COGS].[FY]" caption="FY" attribute="1" defaultMemberUniqueName="[fact_sales_monthly_with_COGS].[FY].[All]" allUniqueName="[fact_sales_monthly_with_COGS].[FY].[All]" dimensionUniqueName="[fact_sales_monthly_with_COGS]" displayFolder="" count="0" memberValueDatatype="130" unbalanced="0"/>
    <cacheHierarchy uniqueName="[fact_sales_monthly_with_COGS].[Customer]" caption="Customer" attribute="1" defaultMemberUniqueName="[fact_sales_monthly_with_COGS].[Customer].[All]" allUniqueName="[fact_sales_monthly_with_COGS].[Customer].[All]" dimensionUniqueName="[fact_sales_monthly_with_COGS]" displayFolder="" count="0" memberValueDatatype="130" unbalanced="0"/>
    <cacheHierarchy uniqueName="[financial_ref].[date]" caption="date" attribute="1" time="1" defaultMemberUniqueName="[financial_ref].[date].[All]" allUniqueName="[financial_ref].[date].[All]" dimensionUniqueName="[financial_ref]" displayFolder="" count="0" memberValueDatatype="7" unbalanced="0"/>
    <cacheHierarchy uniqueName="[financial_ref].[product_code]" caption="product_code" attribute="1" defaultMemberUniqueName="[financial_ref].[product_code].[All]" allUniqueName="[financial_ref].[product_code].[All]" dimensionUniqueName="[financial_ref]" displayFolder="" count="0" memberValueDatatype="130" unbalanced="0"/>
    <cacheHierarchy uniqueName="[financial_ref].[customer_code]" caption="customer_code" attribute="1" defaultMemberUniqueName="[financial_ref].[customer_code].[All]" allUniqueName="[financial_ref].[customer_code].[All]" dimensionUniqueName="[financial_ref]" displayFolder="" count="0" memberValueDatatype="20" unbalanced="0"/>
    <cacheHierarchy uniqueName="[financial_ref].[Qty]" caption="Qty" attribute="1" defaultMemberUniqueName="[financial_ref].[Qty].[All]" allUniqueName="[financial_ref].[Qty].[All]" dimensionUniqueName="[financial_ref]" displayFolder="" count="0" memberValueDatatype="20" unbalanced="0"/>
    <cacheHierarchy uniqueName="[financial_ref].[net_sales_amount]" caption="net_sales_amount" attribute="1" defaultMemberUniqueName="[financial_ref].[net_sales_amount].[All]" allUniqueName="[financial_ref].[net_sales_amount].[All]" dimensionUniqueName="[financial_ref]" displayFolder="" count="0" memberValueDatatype="5" unbalanced="0"/>
    <cacheHierarchy uniqueName="[financial_ref].[freight_cost]" caption="freight_cost" attribute="1" defaultMemberUniqueName="[financial_ref].[freight_cost].[All]" allUniqueName="[financial_ref].[freight_cost].[All]" dimensionUniqueName="[financial_ref]" displayFolder="" count="0" memberValueDatatype="5" unbalanced="0"/>
    <cacheHierarchy uniqueName="[financial_ref].[manufacturing_cost]" caption="manufacturing_cost" attribute="1" defaultMemberUniqueName="[financial_ref].[manufacturing_cost].[All]" allUniqueName="[financial_ref].[manufacturing_cost].[All]" dimensionUniqueName="[financial_ref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_with_COG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Sales" count="0"/>
    <cacheHierarchy uniqueName="[Measures].[total COGS]" caption="total COGS" measure="1" displayFolder="" measureGroup="Sales" count="0"/>
    <cacheHierarchy uniqueName="[Measures].[Gross margin]" caption="Gross margin" measure="1" displayFolder="" measureGroup="Sales" count="0"/>
    <cacheHierarchy uniqueName="[Measures].[GM %]" caption="GM %" measure="1" displayFolder="" measureGroup="Sales" count="0"/>
    <cacheHierarchy uniqueName="[Measures].[net sales 20]" caption="net sales 20" measure="1" displayFolder="" measureGroup="Sales" count="0" oneField="1">
      <fieldsUsage count="1">
        <fieldUsage x="1"/>
      </fieldsUsage>
    </cacheHierarchy>
    <cacheHierarchy uniqueName="[Measures].[net sales 21]" caption="net sales 21" measure="1" displayFolder="" measureGroup="Sales" count="0" oneField="1">
      <fieldsUsage count="1">
        <fieldUsage x="2"/>
      </fieldsUsage>
    </cacheHierarchy>
    <cacheHierarchy uniqueName="[Measures].[2020 vs 2021]" caption="2020 vs 2021" measure="1" displayFolder="" measureGroup="Sales" count="0" oneField="1">
      <fieldsUsage count="1">
        <fieldUsage x="3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GS]" caption="__XL_Count fact_sales_monthly_with_COGS" measure="1" displayFolder="" measureGroup="fact_sales_monthly_with_COGS" count="0" hidden="1"/>
    <cacheHierarchy uniqueName="[Measures].[__XL_Count dim_date]" caption="__XL_Count dim_date" measure="1" displayFolder="" measureGroup="dim_date" count="0" hidden="1"/>
    <cacheHierarchy uniqueName="[Measures].[__XL_Count financial_ref]" caption="__XL_Count financial_ref" measure="1" displayFolder="" measureGroup="financial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GS" uniqueName="[fact_sales_monthly_with_COGS]" caption="fact_sales_monthly_with_COGS"/>
    <dimension name="financial_ref" uniqueName="[financial_ref]" caption="financial_ref"/>
    <dimension measure="1" name="Measures" uniqueName="[Measures]" caption="Measures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GS" caption="fact_sales_monthly_with_COGS"/>
    <measureGroup name="financial_ref" caption="financial_ref"/>
    <measureGroup name="Sales" caption="Sales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 Singh" refreshedDate="45738.004645949077" backgroundQuery="1" createdVersion="8" refreshedVersion="8" minRefreshableVersion="3" recordCount="0" supportSubquery="1" supportAdvancedDrill="1" xr:uid="{7118AAD6-7C42-4001-92D8-906E1D8F8584}">
  <cacheSource type="external" connectionId="8"/>
  <cacheFields count="11">
    <cacheField name="[Measures].[net_sales]" caption="net_sales" numFmtId="0" hierarchy="45" level="32767"/>
    <cacheField name="[Measures].[total COGS]" caption="total 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GS].[date]" caption="date" attribute="1" time="1" defaultMemberUniqueName="[fact_sales_monthly_with_COGS].[date].[All]" allUniqueName="[fact_sales_monthly_with_COGS].[date].[All]" dimensionUniqueName="[fact_sales_monthly_with_COGS]" displayFolder="" count="0" memberValueDatatype="7" unbalanced="0"/>
    <cacheHierarchy uniqueName="[fact_sales_monthly_with_COGS].[product_code]" caption="product_code" attribute="1" defaultMemberUniqueName="[fact_sales_monthly_with_COGS].[product_code].[All]" allUniqueName="[fact_sales_monthly_with_COGS].[product_code].[All]" dimensionUniqueName="[fact_sales_monthly_with_COGS]" displayFolder="" count="0" memberValueDatatype="130" unbalanced="0"/>
    <cacheHierarchy uniqueName="[fact_sales_monthly_with_COGS].[customer_code]" caption="customer_code" attribute="1" defaultMemberUniqueName="[fact_sales_monthly_with_COGS].[customer_code].[All]" allUniqueName="[fact_sales_monthly_with_COGS].[customer_code].[All]" dimensionUniqueName="[fact_sales_monthly_with_COGS]" displayFolder="" count="0" memberValueDatatype="20" unbalanced="0"/>
    <cacheHierarchy uniqueName="[fact_sales_monthly_with_COGS].[Qty]" caption="Qty" attribute="1" defaultMemberUniqueName="[fact_sales_monthly_with_COGS].[Qty].[All]" allUniqueName="[fact_sales_monthly_with_COGS].[Qty].[All]" dimensionUniqueName="[fact_sales_monthly_with_COGS]" displayFolder="" count="0" memberValueDatatype="20" unbalanced="0"/>
    <cacheHierarchy uniqueName="[fact_sales_monthly_with_COGS].[net_sales_amount]" caption="net_sales_amount" attribute="1" defaultMemberUniqueName="[fact_sales_monthly_with_COGS].[net_sales_amount].[All]" allUniqueName="[fact_sales_monthly_with_COGS].[net_sales_amount].[All]" dimensionUniqueName="[fact_sales_monthly_with_COGS]" displayFolder="" count="0" memberValueDatatype="5" unbalanced="0"/>
    <cacheHierarchy uniqueName="[fact_sales_monthly_with_COGS].[freight_cost]" caption="freight_cost" attribute="1" defaultMemberUniqueName="[fact_sales_monthly_with_COGS].[freight_cost].[All]" allUniqueName="[fact_sales_monthly_with_COGS].[freight_cost].[All]" dimensionUniqueName="[fact_sales_monthly_with_COGS]" displayFolder="" count="0" memberValueDatatype="5" unbalanced="0"/>
    <cacheHierarchy uniqueName="[fact_sales_monthly_with_COGS].[manufacturing_cost]" caption="manufacturing_cost" attribute="1" defaultMemberUniqueName="[fact_sales_monthly_with_COGS].[manufacturing_cost].[All]" allUniqueName="[fact_sales_monthly_with_COGS].[manufacturing_cost].[All]" dimensionUniqueName="[fact_sales_monthly_with_COGS]" displayFolder="" count="0" memberValueDatatype="5" unbalanced="0"/>
    <cacheHierarchy uniqueName="[fact_sales_monthly_with_COGS].[COGS]" caption="COGS" attribute="1" defaultMemberUniqueName="[fact_sales_monthly_with_COGS].[COGS].[All]" allUniqueName="[fact_sales_monthly_with_COGS].[COGS].[All]" dimensionUniqueName="[fact_sales_monthly_with_COGS]" displayFolder="" count="0" memberValueDatatype="5" unbalanced="0"/>
    <cacheHierarchy uniqueName="[fact_sales_monthly_with_COGS].[FY]" caption="FY" attribute="1" defaultMemberUniqueName="[fact_sales_monthly_with_COGS].[FY].[All]" allUniqueName="[fact_sales_monthly_with_COGS].[FY].[All]" dimensionUniqueName="[fact_sales_monthly_with_COGS]" displayFolder="" count="0" memberValueDatatype="130" unbalanced="0"/>
    <cacheHierarchy uniqueName="[fact_sales_monthly_with_COGS].[Customer]" caption="Customer" attribute="1" defaultMemberUniqueName="[fact_sales_monthly_with_COGS].[Customer].[All]" allUniqueName="[fact_sales_monthly_with_COGS].[Customer].[All]" dimensionUniqueName="[fact_sales_monthly_with_COGS]" displayFolder="" count="0" memberValueDatatype="130" unbalanced="0"/>
    <cacheHierarchy uniqueName="[financial_ref].[date]" caption="date" attribute="1" time="1" defaultMemberUniqueName="[financial_ref].[date].[All]" allUniqueName="[financial_ref].[date].[All]" dimensionUniqueName="[financial_ref]" displayFolder="" count="0" memberValueDatatype="7" unbalanced="0"/>
    <cacheHierarchy uniqueName="[financial_ref].[product_code]" caption="product_code" attribute="1" defaultMemberUniqueName="[financial_ref].[product_code].[All]" allUniqueName="[financial_ref].[product_code].[All]" dimensionUniqueName="[financial_ref]" displayFolder="" count="0" memberValueDatatype="130" unbalanced="0"/>
    <cacheHierarchy uniqueName="[financial_ref].[customer_code]" caption="customer_code" attribute="1" defaultMemberUniqueName="[financial_ref].[customer_code].[All]" allUniqueName="[financial_ref].[customer_code].[All]" dimensionUniqueName="[financial_ref]" displayFolder="" count="0" memberValueDatatype="20" unbalanced="0"/>
    <cacheHierarchy uniqueName="[financial_ref].[Qty]" caption="Qty" attribute="1" defaultMemberUniqueName="[financial_ref].[Qty].[All]" allUniqueName="[financial_ref].[Qty].[All]" dimensionUniqueName="[financial_ref]" displayFolder="" count="0" memberValueDatatype="20" unbalanced="0"/>
    <cacheHierarchy uniqueName="[financial_ref].[net_sales_amount]" caption="net_sales_amount" attribute="1" defaultMemberUniqueName="[financial_ref].[net_sales_amount].[All]" allUniqueName="[financial_ref].[net_sales_amount].[All]" dimensionUniqueName="[financial_ref]" displayFolder="" count="0" memberValueDatatype="5" unbalanced="0"/>
    <cacheHierarchy uniqueName="[financial_ref].[freight_cost]" caption="freight_cost" attribute="1" defaultMemberUniqueName="[financial_ref].[freight_cost].[All]" allUniqueName="[financial_ref].[freight_cost].[All]" dimensionUniqueName="[financial_ref]" displayFolder="" count="0" memberValueDatatype="5" unbalanced="0"/>
    <cacheHierarchy uniqueName="[financial_ref].[manufacturing_cost]" caption="manufacturing_cost" attribute="1" defaultMemberUniqueName="[financial_ref].[manufacturing_cost].[All]" allUniqueName="[financial_ref].[manufacturing_cost].[All]" dimensionUniqueName="[financial_ref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_with_COG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Sales" count="0" oneField="1">
      <fieldsUsage count="1">
        <fieldUsage x="0"/>
      </fieldsUsage>
    </cacheHierarchy>
    <cacheHierarchy uniqueName="[Measures].[total COGS]" caption="total COGS" measure="1" displayFolder="" measureGroup="Sales" count="0" oneField="1">
      <fieldsUsage count="1">
        <fieldUsage x="1"/>
      </fieldsUsage>
    </cacheHierarchy>
    <cacheHierarchy uniqueName="[Measures].[Gross margin]" caption="Gross margin" measure="1" displayFolder="" measureGroup="Sales" count="0" oneField="1">
      <fieldsUsage count="1">
        <fieldUsage x="2"/>
      </fieldsUsage>
    </cacheHierarchy>
    <cacheHierarchy uniqueName="[Measures].[GM %]" caption="GM %" measure="1" displayFolder="" measureGroup="Sales" count="0" oneField="1">
      <fieldsUsage count="1">
        <fieldUsage x="3"/>
      </fieldsUsage>
    </cacheHierarchy>
    <cacheHierarchy uniqueName="[Measures].[net sales 20]" caption="net sales 20" measure="1" displayFolder="" measureGroup="Sales" count="0"/>
    <cacheHierarchy uniqueName="[Measures].[net sales 21]" caption="net sales 21" measure="1" displayFolder="" measureGroup="Sales" count="0"/>
    <cacheHierarchy uniqueName="[Measures].[2020 vs 2021]" caption="2020 vs 2021" measure="1" displayFolder="" measureGroup="Sales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GS]" caption="__XL_Count fact_sales_monthly_with_COGS" measure="1" displayFolder="" measureGroup="fact_sales_monthly_with_COGS" count="0" hidden="1"/>
    <cacheHierarchy uniqueName="[Measures].[__XL_Count dim_date]" caption="__XL_Count dim_date" measure="1" displayFolder="" measureGroup="dim_date" count="0" hidden="1"/>
    <cacheHierarchy uniqueName="[Measures].[__XL_Count financial_ref]" caption="__XL_Count financial_ref" measure="1" displayFolder="" measureGroup="financial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GS" uniqueName="[fact_sales_monthly_with_COGS]" caption="fact_sales_monthly_with_COGS"/>
    <dimension name="financial_ref" uniqueName="[financial_ref]" caption="financial_ref"/>
    <dimension measure="1" name="Measures" uniqueName="[Measures]" caption="Measures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GS" caption="fact_sales_monthly_with_COGS"/>
    <measureGroup name="financial_ref" caption="financial_ref"/>
    <measureGroup name="Sales" caption="Sales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 Singh" refreshedDate="45738.008455671297" backgroundQuery="1" createdVersion="8" refreshedVersion="8" minRefreshableVersion="3" recordCount="0" supportSubquery="1" supportAdvancedDrill="1" xr:uid="{609BD151-145D-4D3F-ACEA-1A73D88BECCC}">
  <cacheSource type="external" connectionId="8"/>
  <cacheFields count="11">
    <cacheField name="[Measures].[net_sales]" caption="net_sales" numFmtId="0" hierarchy="45" level="32767"/>
    <cacheField name="[Measures].[total COGS]" caption="total 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GS].[date]" caption="date" attribute="1" time="1" defaultMemberUniqueName="[fact_sales_monthly_with_COGS].[date].[All]" allUniqueName="[fact_sales_monthly_with_COGS].[date].[All]" dimensionUniqueName="[fact_sales_monthly_with_COGS]" displayFolder="" count="0" memberValueDatatype="7" unbalanced="0"/>
    <cacheHierarchy uniqueName="[fact_sales_monthly_with_COGS].[product_code]" caption="product_code" attribute="1" defaultMemberUniqueName="[fact_sales_monthly_with_COGS].[product_code].[All]" allUniqueName="[fact_sales_monthly_with_COGS].[product_code].[All]" dimensionUniqueName="[fact_sales_monthly_with_COGS]" displayFolder="" count="0" memberValueDatatype="130" unbalanced="0"/>
    <cacheHierarchy uniqueName="[fact_sales_monthly_with_COGS].[customer_code]" caption="customer_code" attribute="1" defaultMemberUniqueName="[fact_sales_monthly_with_COGS].[customer_code].[All]" allUniqueName="[fact_sales_monthly_with_COGS].[customer_code].[All]" dimensionUniqueName="[fact_sales_monthly_with_COGS]" displayFolder="" count="0" memberValueDatatype="20" unbalanced="0"/>
    <cacheHierarchy uniqueName="[fact_sales_monthly_with_COGS].[Qty]" caption="Qty" attribute="1" defaultMemberUniqueName="[fact_sales_monthly_with_COGS].[Qty].[All]" allUniqueName="[fact_sales_monthly_with_COGS].[Qty].[All]" dimensionUniqueName="[fact_sales_monthly_with_COGS]" displayFolder="" count="0" memberValueDatatype="20" unbalanced="0"/>
    <cacheHierarchy uniqueName="[fact_sales_monthly_with_COGS].[net_sales_amount]" caption="net_sales_amount" attribute="1" defaultMemberUniqueName="[fact_sales_monthly_with_COGS].[net_sales_amount].[All]" allUniqueName="[fact_sales_monthly_with_COGS].[net_sales_amount].[All]" dimensionUniqueName="[fact_sales_monthly_with_COGS]" displayFolder="" count="0" memberValueDatatype="5" unbalanced="0"/>
    <cacheHierarchy uniqueName="[fact_sales_monthly_with_COGS].[freight_cost]" caption="freight_cost" attribute="1" defaultMemberUniqueName="[fact_sales_monthly_with_COGS].[freight_cost].[All]" allUniqueName="[fact_sales_monthly_with_COGS].[freight_cost].[All]" dimensionUniqueName="[fact_sales_monthly_with_COGS]" displayFolder="" count="0" memberValueDatatype="5" unbalanced="0"/>
    <cacheHierarchy uniqueName="[fact_sales_monthly_with_COGS].[manufacturing_cost]" caption="manufacturing_cost" attribute="1" defaultMemberUniqueName="[fact_sales_monthly_with_COGS].[manufacturing_cost].[All]" allUniqueName="[fact_sales_monthly_with_COGS].[manufacturing_cost].[All]" dimensionUniqueName="[fact_sales_monthly_with_COGS]" displayFolder="" count="0" memberValueDatatype="5" unbalanced="0"/>
    <cacheHierarchy uniqueName="[fact_sales_monthly_with_COGS].[COGS]" caption="COGS" attribute="1" defaultMemberUniqueName="[fact_sales_monthly_with_COGS].[COGS].[All]" allUniqueName="[fact_sales_monthly_with_COGS].[COGS].[All]" dimensionUniqueName="[fact_sales_monthly_with_COGS]" displayFolder="" count="0" memberValueDatatype="5" unbalanced="0"/>
    <cacheHierarchy uniqueName="[fact_sales_monthly_with_COGS].[FY]" caption="FY" attribute="1" defaultMemberUniqueName="[fact_sales_monthly_with_COGS].[FY].[All]" allUniqueName="[fact_sales_monthly_with_COGS].[FY].[All]" dimensionUniqueName="[fact_sales_monthly_with_COGS]" displayFolder="" count="0" memberValueDatatype="130" unbalanced="0"/>
    <cacheHierarchy uniqueName="[fact_sales_monthly_with_COGS].[Customer]" caption="Customer" attribute="1" defaultMemberUniqueName="[fact_sales_monthly_with_COGS].[Customer].[All]" allUniqueName="[fact_sales_monthly_with_COGS].[Customer].[All]" dimensionUniqueName="[fact_sales_monthly_with_COGS]" displayFolder="" count="0" memberValueDatatype="130" unbalanced="0"/>
    <cacheHierarchy uniqueName="[financial_ref].[date]" caption="date" attribute="1" time="1" defaultMemberUniqueName="[financial_ref].[date].[All]" allUniqueName="[financial_ref].[date].[All]" dimensionUniqueName="[financial_ref]" displayFolder="" count="0" memberValueDatatype="7" unbalanced="0"/>
    <cacheHierarchy uniqueName="[financial_ref].[product_code]" caption="product_code" attribute="1" defaultMemberUniqueName="[financial_ref].[product_code].[All]" allUniqueName="[financial_ref].[product_code].[All]" dimensionUniqueName="[financial_ref]" displayFolder="" count="0" memberValueDatatype="130" unbalanced="0"/>
    <cacheHierarchy uniqueName="[financial_ref].[customer_code]" caption="customer_code" attribute="1" defaultMemberUniqueName="[financial_ref].[customer_code].[All]" allUniqueName="[financial_ref].[customer_code].[All]" dimensionUniqueName="[financial_ref]" displayFolder="" count="0" memberValueDatatype="20" unbalanced="0"/>
    <cacheHierarchy uniqueName="[financial_ref].[Qty]" caption="Qty" attribute="1" defaultMemberUniqueName="[financial_ref].[Qty].[All]" allUniqueName="[financial_ref].[Qty].[All]" dimensionUniqueName="[financial_ref]" displayFolder="" count="0" memberValueDatatype="20" unbalanced="0"/>
    <cacheHierarchy uniqueName="[financial_ref].[net_sales_amount]" caption="net_sales_amount" attribute="1" defaultMemberUniqueName="[financial_ref].[net_sales_amount].[All]" allUniqueName="[financial_ref].[net_sales_amount].[All]" dimensionUniqueName="[financial_ref]" displayFolder="" count="0" memberValueDatatype="5" unbalanced="0"/>
    <cacheHierarchy uniqueName="[financial_ref].[freight_cost]" caption="freight_cost" attribute="1" defaultMemberUniqueName="[financial_ref].[freight_cost].[All]" allUniqueName="[financial_ref].[freight_cost].[All]" dimensionUniqueName="[financial_ref]" displayFolder="" count="0" memberValueDatatype="5" unbalanced="0"/>
    <cacheHierarchy uniqueName="[financial_ref].[manufacturing_cost]" caption="manufacturing_cost" attribute="1" defaultMemberUniqueName="[financial_ref].[manufacturing_cost].[All]" allUniqueName="[financial_ref].[manufacturing_cost].[All]" dimensionUniqueName="[financial_ref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_with_COG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Sales" count="0" oneField="1">
      <fieldsUsage count="1">
        <fieldUsage x="0"/>
      </fieldsUsage>
    </cacheHierarchy>
    <cacheHierarchy uniqueName="[Measures].[total COGS]" caption="total COGS" measure="1" displayFolder="" measureGroup="Sales" count="0" oneField="1">
      <fieldsUsage count="1">
        <fieldUsage x="1"/>
      </fieldsUsage>
    </cacheHierarchy>
    <cacheHierarchy uniqueName="[Measures].[Gross margin]" caption="Gross margin" measure="1" displayFolder="" measureGroup="Sales" count="0" oneField="1">
      <fieldsUsage count="1">
        <fieldUsage x="2"/>
      </fieldsUsage>
    </cacheHierarchy>
    <cacheHierarchy uniqueName="[Measures].[GM %]" caption="GM %" measure="1" displayFolder="" measureGroup="Sales" count="0" oneField="1">
      <fieldsUsage count="1">
        <fieldUsage x="3"/>
      </fieldsUsage>
    </cacheHierarchy>
    <cacheHierarchy uniqueName="[Measures].[net sales 20]" caption="net sales 20" measure="1" displayFolder="" measureGroup="Sales" count="0"/>
    <cacheHierarchy uniqueName="[Measures].[net sales 21]" caption="net sales 21" measure="1" displayFolder="" measureGroup="Sales" count="0"/>
    <cacheHierarchy uniqueName="[Measures].[2020 vs 2021]" caption="2020 vs 2021" measure="1" displayFolder="" measureGroup="Sales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GS]" caption="__XL_Count fact_sales_monthly_with_COGS" measure="1" displayFolder="" measureGroup="fact_sales_monthly_with_COGS" count="0" hidden="1"/>
    <cacheHierarchy uniqueName="[Measures].[__XL_Count dim_date]" caption="__XL_Count dim_date" measure="1" displayFolder="" measureGroup="dim_date" count="0" hidden="1"/>
    <cacheHierarchy uniqueName="[Measures].[__XL_Count financial_ref]" caption="__XL_Count financial_ref" measure="1" displayFolder="" measureGroup="financial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GS" uniqueName="[fact_sales_monthly_with_COGS]" caption="fact_sales_monthly_with_COGS"/>
    <dimension name="financial_ref" uniqueName="[financial_ref]" caption="financial_ref"/>
    <dimension measure="1" name="Measures" uniqueName="[Measures]" caption="Measures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GS" caption="fact_sales_monthly_with_COGS"/>
    <measureGroup name="financial_ref" caption="financial_ref"/>
    <measureGroup name="Sales" caption="Sales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 Singh" refreshedDate="45738.008667939815" backgroundQuery="1" createdVersion="8" refreshedVersion="8" minRefreshableVersion="3" recordCount="0" supportSubquery="1" supportAdvancedDrill="1" xr:uid="{17F55274-BE71-4B36-962E-7D0A3F9BFBFD}">
  <cacheSource type="external" connectionId="8"/>
  <cacheFields count="11">
    <cacheField name="[Measures].[net_sales]" caption="net_sales" numFmtId="0" hierarchy="45" level="32767"/>
    <cacheField name="[Measures].[total COGS]" caption="total 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GS].[date]" caption="date" attribute="1" time="1" defaultMemberUniqueName="[fact_sales_monthly_with_COGS].[date].[All]" allUniqueName="[fact_sales_monthly_with_COGS].[date].[All]" dimensionUniqueName="[fact_sales_monthly_with_COGS]" displayFolder="" count="0" memberValueDatatype="7" unbalanced="0"/>
    <cacheHierarchy uniqueName="[fact_sales_monthly_with_COGS].[product_code]" caption="product_code" attribute="1" defaultMemberUniqueName="[fact_sales_monthly_with_COGS].[product_code].[All]" allUniqueName="[fact_sales_monthly_with_COGS].[product_code].[All]" dimensionUniqueName="[fact_sales_monthly_with_COGS]" displayFolder="" count="0" memberValueDatatype="130" unbalanced="0"/>
    <cacheHierarchy uniqueName="[fact_sales_monthly_with_COGS].[customer_code]" caption="customer_code" attribute="1" defaultMemberUniqueName="[fact_sales_monthly_with_COGS].[customer_code].[All]" allUniqueName="[fact_sales_monthly_with_COGS].[customer_code].[All]" dimensionUniqueName="[fact_sales_monthly_with_COGS]" displayFolder="" count="0" memberValueDatatype="20" unbalanced="0"/>
    <cacheHierarchy uniqueName="[fact_sales_monthly_with_COGS].[Qty]" caption="Qty" attribute="1" defaultMemberUniqueName="[fact_sales_monthly_with_COGS].[Qty].[All]" allUniqueName="[fact_sales_monthly_with_COGS].[Qty].[All]" dimensionUniqueName="[fact_sales_monthly_with_COGS]" displayFolder="" count="0" memberValueDatatype="20" unbalanced="0"/>
    <cacheHierarchy uniqueName="[fact_sales_monthly_with_COGS].[net_sales_amount]" caption="net_sales_amount" attribute="1" defaultMemberUniqueName="[fact_sales_monthly_with_COGS].[net_sales_amount].[All]" allUniqueName="[fact_sales_monthly_with_COGS].[net_sales_amount].[All]" dimensionUniqueName="[fact_sales_monthly_with_COGS]" displayFolder="" count="0" memberValueDatatype="5" unbalanced="0"/>
    <cacheHierarchy uniqueName="[fact_sales_monthly_with_COGS].[freight_cost]" caption="freight_cost" attribute="1" defaultMemberUniqueName="[fact_sales_monthly_with_COGS].[freight_cost].[All]" allUniqueName="[fact_sales_monthly_with_COGS].[freight_cost].[All]" dimensionUniqueName="[fact_sales_monthly_with_COGS]" displayFolder="" count="0" memberValueDatatype="5" unbalanced="0"/>
    <cacheHierarchy uniqueName="[fact_sales_monthly_with_COGS].[manufacturing_cost]" caption="manufacturing_cost" attribute="1" defaultMemberUniqueName="[fact_sales_monthly_with_COGS].[manufacturing_cost].[All]" allUniqueName="[fact_sales_monthly_with_COGS].[manufacturing_cost].[All]" dimensionUniqueName="[fact_sales_monthly_with_COGS]" displayFolder="" count="0" memberValueDatatype="5" unbalanced="0"/>
    <cacheHierarchy uniqueName="[fact_sales_monthly_with_COGS].[COGS]" caption="COGS" attribute="1" defaultMemberUniqueName="[fact_sales_monthly_with_COGS].[COGS].[All]" allUniqueName="[fact_sales_monthly_with_COGS].[COGS].[All]" dimensionUniqueName="[fact_sales_monthly_with_COGS]" displayFolder="" count="0" memberValueDatatype="5" unbalanced="0"/>
    <cacheHierarchy uniqueName="[fact_sales_monthly_with_COGS].[FY]" caption="FY" attribute="1" defaultMemberUniqueName="[fact_sales_monthly_with_COGS].[FY].[All]" allUniqueName="[fact_sales_monthly_with_COGS].[FY].[All]" dimensionUniqueName="[fact_sales_monthly_with_COGS]" displayFolder="" count="0" memberValueDatatype="130" unbalanced="0"/>
    <cacheHierarchy uniqueName="[fact_sales_monthly_with_COGS].[Customer]" caption="Customer" attribute="1" defaultMemberUniqueName="[fact_sales_monthly_with_COGS].[Customer].[All]" allUniqueName="[fact_sales_monthly_with_COGS].[Customer].[All]" dimensionUniqueName="[fact_sales_monthly_with_COGS]" displayFolder="" count="0" memberValueDatatype="130" unbalanced="0"/>
    <cacheHierarchy uniqueName="[financial_ref].[date]" caption="date" attribute="1" time="1" defaultMemberUniqueName="[financial_ref].[date].[All]" allUniqueName="[financial_ref].[date].[All]" dimensionUniqueName="[financial_ref]" displayFolder="" count="0" memberValueDatatype="7" unbalanced="0"/>
    <cacheHierarchy uniqueName="[financial_ref].[product_code]" caption="product_code" attribute="1" defaultMemberUniqueName="[financial_ref].[product_code].[All]" allUniqueName="[financial_ref].[product_code].[All]" dimensionUniqueName="[financial_ref]" displayFolder="" count="0" memberValueDatatype="130" unbalanced="0"/>
    <cacheHierarchy uniqueName="[financial_ref].[customer_code]" caption="customer_code" attribute="1" defaultMemberUniqueName="[financial_ref].[customer_code].[All]" allUniqueName="[financial_ref].[customer_code].[All]" dimensionUniqueName="[financial_ref]" displayFolder="" count="0" memberValueDatatype="20" unbalanced="0"/>
    <cacheHierarchy uniqueName="[financial_ref].[Qty]" caption="Qty" attribute="1" defaultMemberUniqueName="[financial_ref].[Qty].[All]" allUniqueName="[financial_ref].[Qty].[All]" dimensionUniqueName="[financial_ref]" displayFolder="" count="0" memberValueDatatype="20" unbalanced="0"/>
    <cacheHierarchy uniqueName="[financial_ref].[net_sales_amount]" caption="net_sales_amount" attribute="1" defaultMemberUniqueName="[financial_ref].[net_sales_amount].[All]" allUniqueName="[financial_ref].[net_sales_amount].[All]" dimensionUniqueName="[financial_ref]" displayFolder="" count="0" memberValueDatatype="5" unbalanced="0"/>
    <cacheHierarchy uniqueName="[financial_ref].[freight_cost]" caption="freight_cost" attribute="1" defaultMemberUniqueName="[financial_ref].[freight_cost].[All]" allUniqueName="[financial_ref].[freight_cost].[All]" dimensionUniqueName="[financial_ref]" displayFolder="" count="0" memberValueDatatype="5" unbalanced="0"/>
    <cacheHierarchy uniqueName="[financial_ref].[manufacturing_cost]" caption="manufacturing_cost" attribute="1" defaultMemberUniqueName="[financial_ref].[manufacturing_cost].[All]" allUniqueName="[financial_ref].[manufacturing_cost].[All]" dimensionUniqueName="[financial_ref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_with_COG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Sales" count="0" oneField="1">
      <fieldsUsage count="1">
        <fieldUsage x="0"/>
      </fieldsUsage>
    </cacheHierarchy>
    <cacheHierarchy uniqueName="[Measures].[total COGS]" caption="total COGS" measure="1" displayFolder="" measureGroup="Sales" count="0" oneField="1">
      <fieldsUsage count="1">
        <fieldUsage x="1"/>
      </fieldsUsage>
    </cacheHierarchy>
    <cacheHierarchy uniqueName="[Measures].[Gross margin]" caption="Gross margin" measure="1" displayFolder="" measureGroup="Sales" count="0" oneField="1">
      <fieldsUsage count="1">
        <fieldUsage x="2"/>
      </fieldsUsage>
    </cacheHierarchy>
    <cacheHierarchy uniqueName="[Measures].[GM %]" caption="GM %" measure="1" displayFolder="" measureGroup="Sales" count="0" oneField="1">
      <fieldsUsage count="1">
        <fieldUsage x="3"/>
      </fieldsUsage>
    </cacheHierarchy>
    <cacheHierarchy uniqueName="[Measures].[net sales 20]" caption="net sales 20" measure="1" displayFolder="" measureGroup="Sales" count="0"/>
    <cacheHierarchy uniqueName="[Measures].[net sales 21]" caption="net sales 21" measure="1" displayFolder="" measureGroup="Sales" count="0"/>
    <cacheHierarchy uniqueName="[Measures].[2020 vs 2021]" caption="2020 vs 2021" measure="1" displayFolder="" measureGroup="Sales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GS]" caption="__XL_Count fact_sales_monthly_with_COGS" measure="1" displayFolder="" measureGroup="fact_sales_monthly_with_COGS" count="0" hidden="1"/>
    <cacheHierarchy uniqueName="[Measures].[__XL_Count dim_date]" caption="__XL_Count dim_date" measure="1" displayFolder="" measureGroup="dim_date" count="0" hidden="1"/>
    <cacheHierarchy uniqueName="[Measures].[__XL_Count financial_ref]" caption="__XL_Count financial_ref" measure="1" displayFolder="" measureGroup="financial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GS" uniqueName="[fact_sales_monthly_with_COGS]" caption="fact_sales_monthly_with_COGS"/>
    <dimension name="financial_ref" uniqueName="[financial_ref]" caption="financial_ref"/>
    <dimension measure="1" name="Measures" uniqueName="[Measures]" caption="Measures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GS" caption="fact_sales_monthly_with_COGS"/>
    <measureGroup name="financial_ref" caption="financial_ref"/>
    <measureGroup name="Sales" caption="Sales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 Singh" refreshedDate="45738.667373032411" backgroundQuery="1" createdVersion="8" refreshedVersion="8" minRefreshableVersion="3" recordCount="0" supportSubquery="1" supportAdvancedDrill="1" xr:uid="{85CE3B85-BDBA-4870-B604-EC4E33AAF595}">
  <cacheSource type="external" connectionId="8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Measures].[net_sales]" caption="net_sales" numFmtId="0" hierarchy="45" level="32767"/>
    <cacheField name="[Measures].[total COGS]" caption="total COGS" numFmtId="0" hierarchy="46" level="32767"/>
    <cacheField name="[Measures].[Gross margin]" caption="Gross margin" numFmtId="0" hierarchy="47" level="32767"/>
    <cacheField name="[Measures].[GM %]" caption="GM %" numFmtId="0" hierarchy="48" level="32767"/>
    <cacheField name="[dim_market].[sub_zone].[sub_zone]" caption="sub_zone" numFmtId="0" hierarchy="12" level="1">
      <sharedItems containsSemiMixedTypes="0" containsNonDate="0" containsString="0"/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GS].[date]" caption="date" attribute="1" time="1" defaultMemberUniqueName="[fact_sales_monthly_with_COGS].[date].[All]" allUniqueName="[fact_sales_monthly_with_COGS].[date].[All]" dimensionUniqueName="[fact_sales_monthly_with_COGS]" displayFolder="" count="0" memberValueDatatype="7" unbalanced="0"/>
    <cacheHierarchy uniqueName="[fact_sales_monthly_with_COGS].[product_code]" caption="product_code" attribute="1" defaultMemberUniqueName="[fact_sales_monthly_with_COGS].[product_code].[All]" allUniqueName="[fact_sales_monthly_with_COGS].[product_code].[All]" dimensionUniqueName="[fact_sales_monthly_with_COGS]" displayFolder="" count="0" memberValueDatatype="130" unbalanced="0"/>
    <cacheHierarchy uniqueName="[fact_sales_monthly_with_COGS].[customer_code]" caption="customer_code" attribute="1" defaultMemberUniqueName="[fact_sales_monthly_with_COGS].[customer_code].[All]" allUniqueName="[fact_sales_monthly_with_COGS].[customer_code].[All]" dimensionUniqueName="[fact_sales_monthly_with_COGS]" displayFolder="" count="0" memberValueDatatype="20" unbalanced="0"/>
    <cacheHierarchy uniqueName="[fact_sales_monthly_with_COGS].[Qty]" caption="Qty" attribute="1" defaultMemberUniqueName="[fact_sales_monthly_with_COGS].[Qty].[All]" allUniqueName="[fact_sales_monthly_with_COGS].[Qty].[All]" dimensionUniqueName="[fact_sales_monthly_with_COGS]" displayFolder="" count="0" memberValueDatatype="20" unbalanced="0"/>
    <cacheHierarchy uniqueName="[fact_sales_monthly_with_COGS].[net_sales_amount]" caption="net_sales_amount" attribute="1" defaultMemberUniqueName="[fact_sales_monthly_with_COGS].[net_sales_amount].[All]" allUniqueName="[fact_sales_monthly_with_COGS].[net_sales_amount].[All]" dimensionUniqueName="[fact_sales_monthly_with_COGS]" displayFolder="" count="0" memberValueDatatype="5" unbalanced="0"/>
    <cacheHierarchy uniqueName="[fact_sales_monthly_with_COGS].[freight_cost]" caption="freight_cost" attribute="1" defaultMemberUniqueName="[fact_sales_monthly_with_COGS].[freight_cost].[All]" allUniqueName="[fact_sales_monthly_with_COGS].[freight_cost].[All]" dimensionUniqueName="[fact_sales_monthly_with_COGS]" displayFolder="" count="0" memberValueDatatype="5" unbalanced="0"/>
    <cacheHierarchy uniqueName="[fact_sales_monthly_with_COGS].[manufacturing_cost]" caption="manufacturing_cost" attribute="1" defaultMemberUniqueName="[fact_sales_monthly_with_COGS].[manufacturing_cost].[All]" allUniqueName="[fact_sales_monthly_with_COGS].[manufacturing_cost].[All]" dimensionUniqueName="[fact_sales_monthly_with_COGS]" displayFolder="" count="0" memberValueDatatype="5" unbalanced="0"/>
    <cacheHierarchy uniqueName="[fact_sales_monthly_with_COGS].[COGS]" caption="COGS" attribute="1" defaultMemberUniqueName="[fact_sales_monthly_with_COGS].[COGS].[All]" allUniqueName="[fact_sales_monthly_with_COGS].[COGS].[All]" dimensionUniqueName="[fact_sales_monthly_with_COGS]" displayFolder="" count="0" memberValueDatatype="5" unbalanced="0"/>
    <cacheHierarchy uniqueName="[fact_sales_monthly_with_COGS].[FY]" caption="FY" attribute="1" defaultMemberUniqueName="[fact_sales_monthly_with_COGS].[FY].[All]" allUniqueName="[fact_sales_monthly_with_COGS].[FY].[All]" dimensionUniqueName="[fact_sales_monthly_with_COGS]" displayFolder="" count="0" memberValueDatatype="130" unbalanced="0"/>
    <cacheHierarchy uniqueName="[fact_sales_monthly_with_COGS].[Customer]" caption="Customer" attribute="1" defaultMemberUniqueName="[fact_sales_monthly_with_COGS].[Customer].[All]" allUniqueName="[fact_sales_monthly_with_COGS].[Customer].[All]" dimensionUniqueName="[fact_sales_monthly_with_COGS]" displayFolder="" count="0" memberValueDatatype="130" unbalanced="0"/>
    <cacheHierarchy uniqueName="[financial_ref].[date]" caption="date" attribute="1" time="1" defaultMemberUniqueName="[financial_ref].[date].[All]" allUniqueName="[financial_ref].[date].[All]" dimensionUniqueName="[financial_ref]" displayFolder="" count="0" memberValueDatatype="7" unbalanced="0"/>
    <cacheHierarchy uniqueName="[financial_ref].[product_code]" caption="product_code" attribute="1" defaultMemberUniqueName="[financial_ref].[product_code].[All]" allUniqueName="[financial_ref].[product_code].[All]" dimensionUniqueName="[financial_ref]" displayFolder="" count="0" memberValueDatatype="130" unbalanced="0"/>
    <cacheHierarchy uniqueName="[financial_ref].[customer_code]" caption="customer_code" attribute="1" defaultMemberUniqueName="[financial_ref].[customer_code].[All]" allUniqueName="[financial_ref].[customer_code].[All]" dimensionUniqueName="[financial_ref]" displayFolder="" count="0" memberValueDatatype="20" unbalanced="0"/>
    <cacheHierarchy uniqueName="[financial_ref].[Qty]" caption="Qty" attribute="1" defaultMemberUniqueName="[financial_ref].[Qty].[All]" allUniqueName="[financial_ref].[Qty].[All]" dimensionUniqueName="[financial_ref]" displayFolder="" count="0" memberValueDatatype="20" unbalanced="0"/>
    <cacheHierarchy uniqueName="[financial_ref].[net_sales_amount]" caption="net_sales_amount" attribute="1" defaultMemberUniqueName="[financial_ref].[net_sales_amount].[All]" allUniqueName="[financial_ref].[net_sales_amount].[All]" dimensionUniqueName="[financial_ref]" displayFolder="" count="0" memberValueDatatype="5" unbalanced="0"/>
    <cacheHierarchy uniqueName="[financial_ref].[freight_cost]" caption="freight_cost" attribute="1" defaultMemberUniqueName="[financial_ref].[freight_cost].[All]" allUniqueName="[financial_ref].[freight_cost].[All]" dimensionUniqueName="[financial_ref]" displayFolder="" count="0" memberValueDatatype="5" unbalanced="0"/>
    <cacheHierarchy uniqueName="[financial_ref].[manufacturing_cost]" caption="manufacturing_cost" attribute="1" defaultMemberUniqueName="[financial_ref].[manufacturing_cost].[All]" allUniqueName="[financial_ref].[manufacturing_cost].[All]" dimensionUniqueName="[financial_ref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_with_COG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Sales" count="0" oneField="1">
      <fieldsUsage count="1">
        <fieldUsage x="3"/>
      </fieldsUsage>
    </cacheHierarchy>
    <cacheHierarchy uniqueName="[Measures].[total COGS]" caption="total COGS" measure="1" displayFolder="" measureGroup="Sales" count="0" oneField="1">
      <fieldsUsage count="1">
        <fieldUsage x="4"/>
      </fieldsUsage>
    </cacheHierarchy>
    <cacheHierarchy uniqueName="[Measures].[Gross margin]" caption="Gross margin" measure="1" displayFolder="" measureGroup="Sales" count="0" oneField="1">
      <fieldsUsage count="1">
        <fieldUsage x="5"/>
      </fieldsUsage>
    </cacheHierarchy>
    <cacheHierarchy uniqueName="[Measures].[GM %]" caption="GM %" measure="1" displayFolder="" measureGroup="Sales" count="0" oneField="1">
      <fieldsUsage count="1">
        <fieldUsage x="6"/>
      </fieldsUsage>
    </cacheHierarchy>
    <cacheHierarchy uniqueName="[Measures].[net sales 20]" caption="net sales 20" measure="1" displayFolder="" measureGroup="Sales" count="0"/>
    <cacheHierarchy uniqueName="[Measures].[net sales 21]" caption="net sales 21" measure="1" displayFolder="" measureGroup="Sales" count="0"/>
    <cacheHierarchy uniqueName="[Measures].[2020 vs 2021]" caption="2020 vs 2021" measure="1" displayFolder="" measureGroup="Sales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GS]" caption="__XL_Count fact_sales_monthly_with_COGS" measure="1" displayFolder="" measureGroup="fact_sales_monthly_with_COGS" count="0" hidden="1"/>
    <cacheHierarchy uniqueName="[Measures].[__XL_Count dim_date]" caption="__XL_Count dim_date" measure="1" displayFolder="" measureGroup="dim_date" count="0" hidden="1"/>
    <cacheHierarchy uniqueName="[Measures].[__XL_Count financial_ref]" caption="__XL_Count financial_ref" measure="1" displayFolder="" measureGroup="financial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GS" uniqueName="[fact_sales_monthly_with_COGS]" caption="fact_sales_monthly_with_COGS"/>
    <dimension name="financial_ref" uniqueName="[financial_ref]" caption="financial_ref"/>
    <dimension measure="1" name="Measures" uniqueName="[Measures]" caption="Measures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GS" caption="fact_sales_monthly_with_COGS"/>
    <measureGroup name="financial_ref" caption="financial_ref"/>
    <measureGroup name="Sales" caption="Sales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 Singh" refreshedDate="45738.682855787039" backgroundQuery="1" createdVersion="8" refreshedVersion="8" minRefreshableVersion="3" recordCount="0" supportSubquery="1" supportAdvancedDrill="1" xr:uid="{8BD7C614-0769-4D79-85F0-55CDA1F8D2AC}">
  <cacheSource type="external" connectionId="8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GS].[date]" caption="date" attribute="1" time="1" defaultMemberUniqueName="[fact_sales_monthly_with_COGS].[date].[All]" allUniqueName="[fact_sales_monthly_with_COGS].[date].[All]" dimensionUniqueName="[fact_sales_monthly_with_COGS]" displayFolder="" count="0" memberValueDatatype="7" unbalanced="0"/>
    <cacheHierarchy uniqueName="[fact_sales_monthly_with_COGS].[product_code]" caption="product_code" attribute="1" defaultMemberUniqueName="[fact_sales_monthly_with_COGS].[product_code].[All]" allUniqueName="[fact_sales_monthly_with_COGS].[product_code].[All]" dimensionUniqueName="[fact_sales_monthly_with_COGS]" displayFolder="" count="0" memberValueDatatype="130" unbalanced="0"/>
    <cacheHierarchy uniqueName="[fact_sales_monthly_with_COGS].[customer_code]" caption="customer_code" attribute="1" defaultMemberUniqueName="[fact_sales_monthly_with_COGS].[customer_code].[All]" allUniqueName="[fact_sales_monthly_with_COGS].[customer_code].[All]" dimensionUniqueName="[fact_sales_monthly_with_COGS]" displayFolder="" count="0" memberValueDatatype="20" unbalanced="0"/>
    <cacheHierarchy uniqueName="[fact_sales_monthly_with_COGS].[Qty]" caption="Qty" attribute="1" defaultMemberUniqueName="[fact_sales_monthly_with_COGS].[Qty].[All]" allUniqueName="[fact_sales_monthly_with_COGS].[Qty].[All]" dimensionUniqueName="[fact_sales_monthly_with_COGS]" displayFolder="" count="0" memberValueDatatype="20" unbalanced="0"/>
    <cacheHierarchy uniqueName="[fact_sales_monthly_with_COGS].[net_sales_amount]" caption="net_sales_amount" attribute="1" defaultMemberUniqueName="[fact_sales_monthly_with_COGS].[net_sales_amount].[All]" allUniqueName="[fact_sales_monthly_with_COGS].[net_sales_amount].[All]" dimensionUniqueName="[fact_sales_monthly_with_COGS]" displayFolder="" count="0" memberValueDatatype="5" unbalanced="0"/>
    <cacheHierarchy uniqueName="[fact_sales_monthly_with_COGS].[freight_cost]" caption="freight_cost" attribute="1" defaultMemberUniqueName="[fact_sales_monthly_with_COGS].[freight_cost].[All]" allUniqueName="[fact_sales_monthly_with_COGS].[freight_cost].[All]" dimensionUniqueName="[fact_sales_monthly_with_COGS]" displayFolder="" count="0" memberValueDatatype="5" unbalanced="0"/>
    <cacheHierarchy uniqueName="[fact_sales_monthly_with_COGS].[manufacturing_cost]" caption="manufacturing_cost" attribute="1" defaultMemberUniqueName="[fact_sales_monthly_with_COGS].[manufacturing_cost].[All]" allUniqueName="[fact_sales_monthly_with_COGS].[manufacturing_cost].[All]" dimensionUniqueName="[fact_sales_monthly_with_COGS]" displayFolder="" count="0" memberValueDatatype="5" unbalanced="0"/>
    <cacheHierarchy uniqueName="[fact_sales_monthly_with_COGS].[COGS]" caption="COGS" attribute="1" defaultMemberUniqueName="[fact_sales_monthly_with_COGS].[COGS].[All]" allUniqueName="[fact_sales_monthly_with_COGS].[COGS].[All]" dimensionUniqueName="[fact_sales_monthly_with_COGS]" displayFolder="" count="0" memberValueDatatype="5" unbalanced="0"/>
    <cacheHierarchy uniqueName="[fact_sales_monthly_with_COGS].[FY]" caption="FY" attribute="1" defaultMemberUniqueName="[fact_sales_monthly_with_COGS].[FY].[All]" allUniqueName="[fact_sales_monthly_with_COGS].[FY].[All]" dimensionUniqueName="[fact_sales_monthly_with_COGS]" displayFolder="" count="0" memberValueDatatype="130" unbalanced="0"/>
    <cacheHierarchy uniqueName="[fact_sales_monthly_with_COGS].[Customer]" caption="Customer" attribute="1" defaultMemberUniqueName="[fact_sales_monthly_with_COGS].[Customer].[All]" allUniqueName="[fact_sales_monthly_with_COGS].[Customer].[All]" dimensionUniqueName="[fact_sales_monthly_with_COGS]" displayFolder="" count="0" memberValueDatatype="130" unbalanced="0"/>
    <cacheHierarchy uniqueName="[financial_ref].[date]" caption="date" attribute="1" time="1" defaultMemberUniqueName="[financial_ref].[date].[All]" allUniqueName="[financial_ref].[date].[All]" dimensionUniqueName="[financial_ref]" displayFolder="" count="0" memberValueDatatype="7" unbalanced="0"/>
    <cacheHierarchy uniqueName="[financial_ref].[product_code]" caption="product_code" attribute="1" defaultMemberUniqueName="[financial_ref].[product_code].[All]" allUniqueName="[financial_ref].[product_code].[All]" dimensionUniqueName="[financial_ref]" displayFolder="" count="0" memberValueDatatype="130" unbalanced="0"/>
    <cacheHierarchy uniqueName="[financial_ref].[customer_code]" caption="customer_code" attribute="1" defaultMemberUniqueName="[financial_ref].[customer_code].[All]" allUniqueName="[financial_ref].[customer_code].[All]" dimensionUniqueName="[financial_ref]" displayFolder="" count="0" memberValueDatatype="20" unbalanced="0"/>
    <cacheHierarchy uniqueName="[financial_ref].[Qty]" caption="Qty" attribute="1" defaultMemberUniqueName="[financial_ref].[Qty].[All]" allUniqueName="[financial_ref].[Qty].[All]" dimensionUniqueName="[financial_ref]" displayFolder="" count="0" memberValueDatatype="20" unbalanced="0"/>
    <cacheHierarchy uniqueName="[financial_ref].[net_sales_amount]" caption="net_sales_amount" attribute="1" defaultMemberUniqueName="[financial_ref].[net_sales_amount].[All]" allUniqueName="[financial_ref].[net_sales_amount].[All]" dimensionUniqueName="[financial_ref]" displayFolder="" count="0" memberValueDatatype="5" unbalanced="0"/>
    <cacheHierarchy uniqueName="[financial_ref].[freight_cost]" caption="freight_cost" attribute="1" defaultMemberUniqueName="[financial_ref].[freight_cost].[All]" allUniqueName="[financial_ref].[freight_cost].[All]" dimensionUniqueName="[financial_ref]" displayFolder="" count="0" memberValueDatatype="5" unbalanced="0"/>
    <cacheHierarchy uniqueName="[financial_ref].[manufacturing_cost]" caption="manufacturing_cost" attribute="1" defaultMemberUniqueName="[financial_ref].[manufacturing_cost].[All]" allUniqueName="[financial_ref].[manufacturing_cost].[All]" dimensionUniqueName="[financial_ref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_with_COG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Sales" count="0"/>
    <cacheHierarchy uniqueName="[Measures].[total COGS]" caption="total COGS" measure="1" displayFolder="" measureGroup="Sales" count="0"/>
    <cacheHierarchy uniqueName="[Measures].[Gross margin]" caption="Gross margin" measure="1" displayFolder="" measureGroup="Sales" count="0"/>
    <cacheHierarchy uniqueName="[Measures].[GM %]" caption="GM %" measure="1" displayFolder="" measureGroup="Sales" count="0" oneField="1">
      <fieldsUsage count="1">
        <fieldUsage x="1"/>
      </fieldsUsage>
    </cacheHierarchy>
    <cacheHierarchy uniqueName="[Measures].[net sales 20]" caption="net sales 20" measure="1" displayFolder="" measureGroup="Sales" count="0"/>
    <cacheHierarchy uniqueName="[Measures].[net sales 21]" caption="net sales 21" measure="1" displayFolder="" measureGroup="Sales" count="0"/>
    <cacheHierarchy uniqueName="[Measures].[2020 vs 2021]" caption="2020 vs 2021" measure="1" displayFolder="" measureGroup="Sales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GS]" caption="__XL_Count fact_sales_monthly_with_COGS" measure="1" displayFolder="" measureGroup="fact_sales_monthly_with_COGS" count="0" hidden="1"/>
    <cacheHierarchy uniqueName="[Measures].[__XL_Count dim_date]" caption="__XL_Count dim_date" measure="1" displayFolder="" measureGroup="dim_date" count="0" hidden="1"/>
    <cacheHierarchy uniqueName="[Measures].[__XL_Count financial_ref]" caption="__XL_Count financial_ref" measure="1" displayFolder="" measureGroup="financial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GS" uniqueName="[fact_sales_monthly_with_COGS]" caption="fact_sales_monthly_with_COGS"/>
    <dimension name="financial_ref" uniqueName="[financial_ref]" caption="financial_ref"/>
    <dimension measure="1" name="Measures" uniqueName="[Measures]" caption="Measures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GS" caption="fact_sales_monthly_with_COGS"/>
    <measureGroup name="financial_ref" caption="financial_ref"/>
    <measureGroup name="Sales" caption="Sales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 Singh" refreshedDate="45738.683388310186" backgroundQuery="1" createdVersion="8" refreshedVersion="8" minRefreshableVersion="3" recordCount="0" supportSubquery="1" supportAdvancedDrill="1" xr:uid="{83C0BF95-AD2A-442D-8A60-1EDED85C7852}">
  <cacheSource type="external" connectionId="8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GS].[date]" caption="date" attribute="1" time="1" defaultMemberUniqueName="[fact_sales_monthly_with_COGS].[date].[All]" allUniqueName="[fact_sales_monthly_with_COGS].[date].[All]" dimensionUniqueName="[fact_sales_monthly_with_COGS]" displayFolder="" count="0" memberValueDatatype="7" unbalanced="0"/>
    <cacheHierarchy uniqueName="[fact_sales_monthly_with_COGS].[product_code]" caption="product_code" attribute="1" defaultMemberUniqueName="[fact_sales_monthly_with_COGS].[product_code].[All]" allUniqueName="[fact_sales_monthly_with_COGS].[product_code].[All]" dimensionUniqueName="[fact_sales_monthly_with_COGS]" displayFolder="" count="0" memberValueDatatype="130" unbalanced="0"/>
    <cacheHierarchy uniqueName="[fact_sales_monthly_with_COGS].[customer_code]" caption="customer_code" attribute="1" defaultMemberUniqueName="[fact_sales_monthly_with_COGS].[customer_code].[All]" allUniqueName="[fact_sales_monthly_with_COGS].[customer_code].[All]" dimensionUniqueName="[fact_sales_monthly_with_COGS]" displayFolder="" count="0" memberValueDatatype="20" unbalanced="0"/>
    <cacheHierarchy uniqueName="[fact_sales_monthly_with_COGS].[Qty]" caption="Qty" attribute="1" defaultMemberUniqueName="[fact_sales_monthly_with_COGS].[Qty].[All]" allUniqueName="[fact_sales_monthly_with_COGS].[Qty].[All]" dimensionUniqueName="[fact_sales_monthly_with_COGS]" displayFolder="" count="0" memberValueDatatype="20" unbalanced="0"/>
    <cacheHierarchy uniqueName="[fact_sales_monthly_with_COGS].[net_sales_amount]" caption="net_sales_amount" attribute="1" defaultMemberUniqueName="[fact_sales_monthly_with_COGS].[net_sales_amount].[All]" allUniqueName="[fact_sales_monthly_with_COGS].[net_sales_amount].[All]" dimensionUniqueName="[fact_sales_monthly_with_COGS]" displayFolder="" count="0" memberValueDatatype="5" unbalanced="0"/>
    <cacheHierarchy uniqueName="[fact_sales_monthly_with_COGS].[freight_cost]" caption="freight_cost" attribute="1" defaultMemberUniqueName="[fact_sales_monthly_with_COGS].[freight_cost].[All]" allUniqueName="[fact_sales_monthly_with_COGS].[freight_cost].[All]" dimensionUniqueName="[fact_sales_monthly_with_COGS]" displayFolder="" count="0" memberValueDatatype="5" unbalanced="0"/>
    <cacheHierarchy uniqueName="[fact_sales_monthly_with_COGS].[manufacturing_cost]" caption="manufacturing_cost" attribute="1" defaultMemberUniqueName="[fact_sales_monthly_with_COGS].[manufacturing_cost].[All]" allUniqueName="[fact_sales_monthly_with_COGS].[manufacturing_cost].[All]" dimensionUniqueName="[fact_sales_monthly_with_COGS]" displayFolder="" count="0" memberValueDatatype="5" unbalanced="0"/>
    <cacheHierarchy uniqueName="[fact_sales_monthly_with_COGS].[COGS]" caption="COGS" attribute="1" defaultMemberUniqueName="[fact_sales_monthly_with_COGS].[COGS].[All]" allUniqueName="[fact_sales_monthly_with_COGS].[COGS].[All]" dimensionUniqueName="[fact_sales_monthly_with_COGS]" displayFolder="" count="0" memberValueDatatype="5" unbalanced="0"/>
    <cacheHierarchy uniqueName="[fact_sales_monthly_with_COGS].[FY]" caption="FY" attribute="1" defaultMemberUniqueName="[fact_sales_monthly_with_COGS].[FY].[All]" allUniqueName="[fact_sales_monthly_with_COGS].[FY].[All]" dimensionUniqueName="[fact_sales_monthly_with_COGS]" displayFolder="" count="0" memberValueDatatype="130" unbalanced="0"/>
    <cacheHierarchy uniqueName="[fact_sales_monthly_with_COGS].[Customer]" caption="Customer" attribute="1" defaultMemberUniqueName="[fact_sales_monthly_with_COGS].[Customer].[All]" allUniqueName="[fact_sales_monthly_with_COGS].[Customer].[All]" dimensionUniqueName="[fact_sales_monthly_with_COGS]" displayFolder="" count="0" memberValueDatatype="130" unbalanced="0"/>
    <cacheHierarchy uniqueName="[financial_ref].[date]" caption="date" attribute="1" time="1" defaultMemberUniqueName="[financial_ref].[date].[All]" allUniqueName="[financial_ref].[date].[All]" dimensionUniqueName="[financial_ref]" displayFolder="" count="0" memberValueDatatype="7" unbalanced="0"/>
    <cacheHierarchy uniqueName="[financial_ref].[product_code]" caption="product_code" attribute="1" defaultMemberUniqueName="[financial_ref].[product_code].[All]" allUniqueName="[financial_ref].[product_code].[All]" dimensionUniqueName="[financial_ref]" displayFolder="" count="0" memberValueDatatype="130" unbalanced="0"/>
    <cacheHierarchy uniqueName="[financial_ref].[customer_code]" caption="customer_code" attribute="1" defaultMemberUniqueName="[financial_ref].[customer_code].[All]" allUniqueName="[financial_ref].[customer_code].[All]" dimensionUniqueName="[financial_ref]" displayFolder="" count="0" memberValueDatatype="20" unbalanced="0"/>
    <cacheHierarchy uniqueName="[financial_ref].[Qty]" caption="Qty" attribute="1" defaultMemberUniqueName="[financial_ref].[Qty].[All]" allUniqueName="[financial_ref].[Qty].[All]" dimensionUniqueName="[financial_ref]" displayFolder="" count="0" memberValueDatatype="20" unbalanced="0"/>
    <cacheHierarchy uniqueName="[financial_ref].[net_sales_amount]" caption="net_sales_amount" attribute="1" defaultMemberUniqueName="[financial_ref].[net_sales_amount].[All]" allUniqueName="[financial_ref].[net_sales_amount].[All]" dimensionUniqueName="[financial_ref]" displayFolder="" count="0" memberValueDatatype="5" unbalanced="0"/>
    <cacheHierarchy uniqueName="[financial_ref].[freight_cost]" caption="freight_cost" attribute="1" defaultMemberUniqueName="[financial_ref].[freight_cost].[All]" allUniqueName="[financial_ref].[freight_cost].[All]" dimensionUniqueName="[financial_ref]" displayFolder="" count="0" memberValueDatatype="5" unbalanced="0"/>
    <cacheHierarchy uniqueName="[financial_ref].[manufacturing_cost]" caption="manufacturing_cost" attribute="1" defaultMemberUniqueName="[financial_ref].[manufacturing_cost].[All]" allUniqueName="[financial_ref].[manufacturing_cost].[All]" dimensionUniqueName="[financial_ref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_with_COG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Sales" count="0"/>
    <cacheHierarchy uniqueName="[Measures].[total COGS]" caption="total COGS" measure="1" displayFolder="" measureGroup="Sales" count="0"/>
    <cacheHierarchy uniqueName="[Measures].[Gross margin]" caption="Gross margin" measure="1" displayFolder="" measureGroup="Sales" count="0"/>
    <cacheHierarchy uniqueName="[Measures].[GM %]" caption="GM %" measure="1" displayFolder="" measureGroup="Sales" count="0" oneField="1">
      <fieldsUsage count="1">
        <fieldUsage x="1"/>
      </fieldsUsage>
    </cacheHierarchy>
    <cacheHierarchy uniqueName="[Measures].[net sales 20]" caption="net sales 20" measure="1" displayFolder="" measureGroup="Sales" count="0"/>
    <cacheHierarchy uniqueName="[Measures].[net sales 21]" caption="net sales 21" measure="1" displayFolder="" measureGroup="Sales" count="0"/>
    <cacheHierarchy uniqueName="[Measures].[2020 vs 2021]" caption="2020 vs 2021" measure="1" displayFolder="" measureGroup="Sales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GS]" caption="__XL_Count fact_sales_monthly_with_COGS" measure="1" displayFolder="" measureGroup="fact_sales_monthly_with_COGS" count="0" hidden="1"/>
    <cacheHierarchy uniqueName="[Measures].[__XL_Count dim_date]" caption="__XL_Count dim_date" measure="1" displayFolder="" measureGroup="dim_date" count="0" hidden="1"/>
    <cacheHierarchy uniqueName="[Measures].[__XL_Count financial_ref]" caption="__XL_Count financial_ref" measure="1" displayFolder="" measureGroup="financial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GS" uniqueName="[fact_sales_monthly_with_COGS]" caption="fact_sales_monthly_with_COGS"/>
    <dimension name="financial_ref" uniqueName="[financial_ref]" caption="financial_ref"/>
    <dimension measure="1" name="Measures" uniqueName="[Measures]" caption="Measures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GS" caption="fact_sales_monthly_with_COGS"/>
    <measureGroup name="financial_ref" caption="financial_ref"/>
    <measureGroup name="Sales" caption="Sales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ivam Singh" refreshedDate="45738.683718287037" backgroundQuery="1" createdVersion="8" refreshedVersion="8" minRefreshableVersion="3" recordCount="0" supportSubquery="1" supportAdvancedDrill="1" xr:uid="{3E7D32AA-1961-4EBD-BE21-E67B28F06770}">
  <cacheSource type="external" connectionId="8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8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 month no]" caption="fy month no" attribute="1" defaultMemberUniqueName="[dim_date].[fy month no].[All]" allUniqueName="[dim_date].[fy month 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GS].[date]" caption="date" attribute="1" time="1" defaultMemberUniqueName="[fact_sales_monthly_with_COGS].[date].[All]" allUniqueName="[fact_sales_monthly_with_COGS].[date].[All]" dimensionUniqueName="[fact_sales_monthly_with_COGS]" displayFolder="" count="0" memberValueDatatype="7" unbalanced="0"/>
    <cacheHierarchy uniqueName="[fact_sales_monthly_with_COGS].[product_code]" caption="product_code" attribute="1" defaultMemberUniqueName="[fact_sales_monthly_with_COGS].[product_code].[All]" allUniqueName="[fact_sales_monthly_with_COGS].[product_code].[All]" dimensionUniqueName="[fact_sales_monthly_with_COGS]" displayFolder="" count="0" memberValueDatatype="130" unbalanced="0"/>
    <cacheHierarchy uniqueName="[fact_sales_monthly_with_COGS].[customer_code]" caption="customer_code" attribute="1" defaultMemberUniqueName="[fact_sales_monthly_with_COGS].[customer_code].[All]" allUniqueName="[fact_sales_monthly_with_COGS].[customer_code].[All]" dimensionUniqueName="[fact_sales_monthly_with_COGS]" displayFolder="" count="0" memberValueDatatype="20" unbalanced="0"/>
    <cacheHierarchy uniqueName="[fact_sales_monthly_with_COGS].[Qty]" caption="Qty" attribute="1" defaultMemberUniqueName="[fact_sales_monthly_with_COGS].[Qty].[All]" allUniqueName="[fact_sales_monthly_with_COGS].[Qty].[All]" dimensionUniqueName="[fact_sales_monthly_with_COGS]" displayFolder="" count="0" memberValueDatatype="20" unbalanced="0"/>
    <cacheHierarchy uniqueName="[fact_sales_monthly_with_COGS].[net_sales_amount]" caption="net_sales_amount" attribute="1" defaultMemberUniqueName="[fact_sales_monthly_with_COGS].[net_sales_amount].[All]" allUniqueName="[fact_sales_monthly_with_COGS].[net_sales_amount].[All]" dimensionUniqueName="[fact_sales_monthly_with_COGS]" displayFolder="" count="0" memberValueDatatype="5" unbalanced="0"/>
    <cacheHierarchy uniqueName="[fact_sales_monthly_with_COGS].[freight_cost]" caption="freight_cost" attribute="1" defaultMemberUniqueName="[fact_sales_monthly_with_COGS].[freight_cost].[All]" allUniqueName="[fact_sales_monthly_with_COGS].[freight_cost].[All]" dimensionUniqueName="[fact_sales_monthly_with_COGS]" displayFolder="" count="0" memberValueDatatype="5" unbalanced="0"/>
    <cacheHierarchy uniqueName="[fact_sales_monthly_with_COGS].[manufacturing_cost]" caption="manufacturing_cost" attribute="1" defaultMemberUniqueName="[fact_sales_monthly_with_COGS].[manufacturing_cost].[All]" allUniqueName="[fact_sales_monthly_with_COGS].[manufacturing_cost].[All]" dimensionUniqueName="[fact_sales_monthly_with_COGS]" displayFolder="" count="0" memberValueDatatype="5" unbalanced="0"/>
    <cacheHierarchy uniqueName="[fact_sales_monthly_with_COGS].[COGS]" caption="COGS" attribute="1" defaultMemberUniqueName="[fact_sales_monthly_with_COGS].[COGS].[All]" allUniqueName="[fact_sales_monthly_with_COGS].[COGS].[All]" dimensionUniqueName="[fact_sales_monthly_with_COGS]" displayFolder="" count="0" memberValueDatatype="5" unbalanced="0"/>
    <cacheHierarchy uniqueName="[fact_sales_monthly_with_COGS].[FY]" caption="FY" attribute="1" defaultMemberUniqueName="[fact_sales_monthly_with_COGS].[FY].[All]" allUniqueName="[fact_sales_monthly_with_COGS].[FY].[All]" dimensionUniqueName="[fact_sales_monthly_with_COGS]" displayFolder="" count="0" memberValueDatatype="130" unbalanced="0"/>
    <cacheHierarchy uniqueName="[fact_sales_monthly_with_COGS].[Customer]" caption="Customer" attribute="1" defaultMemberUniqueName="[fact_sales_monthly_with_COGS].[Customer].[All]" allUniqueName="[fact_sales_monthly_with_COGS].[Customer].[All]" dimensionUniqueName="[fact_sales_monthly_with_COGS]" displayFolder="" count="0" memberValueDatatype="130" unbalanced="0"/>
    <cacheHierarchy uniqueName="[financial_ref].[date]" caption="date" attribute="1" time="1" defaultMemberUniqueName="[financial_ref].[date].[All]" allUniqueName="[financial_ref].[date].[All]" dimensionUniqueName="[financial_ref]" displayFolder="" count="0" memberValueDatatype="7" unbalanced="0"/>
    <cacheHierarchy uniqueName="[financial_ref].[product_code]" caption="product_code" attribute="1" defaultMemberUniqueName="[financial_ref].[product_code].[All]" allUniqueName="[financial_ref].[product_code].[All]" dimensionUniqueName="[financial_ref]" displayFolder="" count="0" memberValueDatatype="130" unbalanced="0"/>
    <cacheHierarchy uniqueName="[financial_ref].[customer_code]" caption="customer_code" attribute="1" defaultMemberUniqueName="[financial_ref].[customer_code].[All]" allUniqueName="[financial_ref].[customer_code].[All]" dimensionUniqueName="[financial_ref]" displayFolder="" count="0" memberValueDatatype="20" unbalanced="0"/>
    <cacheHierarchy uniqueName="[financial_ref].[Qty]" caption="Qty" attribute="1" defaultMemberUniqueName="[financial_ref].[Qty].[All]" allUniqueName="[financial_ref].[Qty].[All]" dimensionUniqueName="[financial_ref]" displayFolder="" count="0" memberValueDatatype="20" unbalanced="0"/>
    <cacheHierarchy uniqueName="[financial_ref].[net_sales_amount]" caption="net_sales_amount" attribute="1" defaultMemberUniqueName="[financial_ref].[net_sales_amount].[All]" allUniqueName="[financial_ref].[net_sales_amount].[All]" dimensionUniqueName="[financial_ref]" displayFolder="" count="0" memberValueDatatype="5" unbalanced="0"/>
    <cacheHierarchy uniqueName="[financial_ref].[freight_cost]" caption="freight_cost" attribute="1" defaultMemberUniqueName="[financial_ref].[freight_cost].[All]" allUniqueName="[financial_ref].[freight_cost].[All]" dimensionUniqueName="[financial_ref]" displayFolder="" count="0" memberValueDatatype="5" unbalanced="0"/>
    <cacheHierarchy uniqueName="[financial_ref].[manufacturing_cost]" caption="manufacturing_cost" attribute="1" defaultMemberUniqueName="[financial_ref].[manufacturing_cost].[All]" allUniqueName="[financial_ref].[manufacturing_cost].[All]" dimensionUniqueName="[financial_ref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_with_COGS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Sales" count="0"/>
    <cacheHierarchy uniqueName="[Measures].[total COGS]" caption="total COGS" measure="1" displayFolder="" measureGroup="Sales" count="0"/>
    <cacheHierarchy uniqueName="[Measures].[Gross margin]" caption="Gross margin" measure="1" displayFolder="" measureGroup="Sales" count="0"/>
    <cacheHierarchy uniqueName="[Measures].[GM %]" caption="GM %" measure="1" displayFolder="" measureGroup="Sales" count="0" oneField="1">
      <fieldsUsage count="1">
        <fieldUsage x="1"/>
      </fieldsUsage>
    </cacheHierarchy>
    <cacheHierarchy uniqueName="[Measures].[net sales 20]" caption="net sales 20" measure="1" displayFolder="" measureGroup="Sales" count="0"/>
    <cacheHierarchy uniqueName="[Measures].[net sales 21]" caption="net sales 21" measure="1" displayFolder="" measureGroup="Sales" count="0"/>
    <cacheHierarchy uniqueName="[Measures].[2020 vs 2021]" caption="2020 vs 2021" measure="1" displayFolder="" measureGroup="Sales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GS]" caption="__XL_Count fact_sales_monthly_with_COGS" measure="1" displayFolder="" measureGroup="fact_sales_monthly_with_COGS" count="0" hidden="1"/>
    <cacheHierarchy uniqueName="[Measures].[__XL_Count dim_date]" caption="__XL_Count dim_date" measure="1" displayFolder="" measureGroup="dim_date" count="0" hidden="1"/>
    <cacheHierarchy uniqueName="[Measures].[__XL_Count financial_ref]" caption="__XL_Count financial_ref" measure="1" displayFolder="" measureGroup="financial_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GS" uniqueName="[fact_sales_monthly_with_COGS]" caption="fact_sales_monthly_with_COGS"/>
    <dimension name="financial_ref" uniqueName="[financial_ref]" caption="financial_ref"/>
    <dimension measure="1" name="Measures" uniqueName="[Measures]" caption="Measures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GS" caption="fact_sales_monthly_with_COGS"/>
    <measureGroup name="financial_ref" caption="financial_ref"/>
    <measureGroup name="Sales" caption="Sales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2B3E41-917A-4201-9BD3-AE8CB077DA80}" name="PivotTable3" cacheId="0" dataOnRows="1" applyNumberFormats="0" applyBorderFormats="0" applyFontFormats="0" applyPatternFormats="0" applyAlignmentFormats="0" applyWidthHeightFormats="1" dataCaption="Metrics" tag="4e4537bf-2827-4aaa-8645-8b853dc88754" updatedVersion="8" minRefreshableVersion="3" useAutoFormatting="1" subtotalHiddenItems="1" rowGrandTotals="0" colGrandTotals="0" itemPrintTitles="1" createdVersion="8" indent="0" outline="1" outlineData="1" multipleFieldFilters="0" colHeaderCaption="Fiscal years">
  <location ref="A7:D12" firstHeaderRow="1" firstDataRow="2" firstDataCol="1" rowPageCount="4" colPageCount="1"/>
  <pivotFields count="9">
    <pivotField axis="axisCol" allDrilled="1" subtotalTop="0" showAll="0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0"/>
  </colFields>
  <colItems count="3">
    <i>
      <x/>
    </i>
    <i>
      <x v="1"/>
    </i>
    <i>
      <x v="2"/>
    </i>
  </colItems>
  <pageFields count="4">
    <pageField fld="5" hier="11" name="[dim_market].[market].[All]" cap="All"/>
    <pageField fld="7" hier="15" name="[dim_product].[division].[All]" cap="All"/>
    <pageField fld="8" hier="1" name="[dim_customer].[customer].[All]" cap="All"/>
    <pageField fld="6" hier="13" name="[dim_market].[region].[All]" cap="All"/>
  </pageFields>
  <dataFields count="4">
    <dataField fld="1" subtotal="count" baseField="0" baseItem="0" numFmtId="165"/>
    <dataField fld="2" subtotal="count" baseField="0" baseItem="0" numFmtId="165"/>
    <dataField fld="3" subtotal="count" baseField="0" baseItem="0" numFmtId="165"/>
    <dataField fld="4" subtotal="count" baseField="0" baseItem="0"/>
  </dataFields>
  <formats count="5">
    <format dxfId="35">
      <pivotArea type="all" dataOnly="0" outline="0" fieldPosition="0"/>
    </format>
    <format dxfId="34">
      <pivotArea type="all" dataOnly="0" outline="0" fieldPosition="0"/>
    </format>
    <format dxfId="33">
      <pivotArea field="-2" type="button" dataOnly="0" labelOnly="1" outline="0" axis="axisRow" fieldPosition="0"/>
    </format>
    <format dxfId="32">
      <pivotArea dataOnly="0" labelOnly="1" fieldPosition="0">
        <references count="1">
          <reference field="0" count="0"/>
        </references>
      </pivotArea>
    </format>
    <format dxfId="31">
      <pivotArea dataOnly="0" labelOnly="1" fieldPosition="0">
        <references count="1">
          <reference field="0" count="0"/>
        </references>
      </pivotArea>
    </format>
  </formats>
  <conditionalFormats count="5"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0" count="0" selected="0"/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0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0" count="0" selected="0"/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Sales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64DE04-73C4-47E9-8E15-D80BA11624BA}" name="PivotTable2" cacheId="1" applyNumberFormats="0" applyBorderFormats="0" applyFontFormats="0" applyPatternFormats="0" applyAlignmentFormats="0" applyWidthHeightFormats="1" dataCaption="Values" tag="4b27113c-036a-4fc8-9421-6f5b93b644b0" updatedVersion="8" minRefreshableVersion="3" useAutoFormatting="1" subtotalHiddenItems="1" itemPrintTitles="1" createdVersion="8" indent="0" outline="1" outlineData="1" multipleFieldFilters="0" rowHeaderCaption="product">
  <location ref="G8:J19" firstHeaderRow="0" firstDataRow="1" firstDataCol="1" rowPageCount="3" colPageCount="1"/>
  <pivotFields count="7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4" hier="11" name="[dim_market].[market].[All]" cap="All"/>
    <pageField fld="5" hier="13" name="[dim_market].[region].[All]" cap="All"/>
    <pageField fld="6" hier="15" name="[dim_product].[division].[All]" cap="All"/>
  </pageFields>
  <dataFields count="3">
    <dataField fld="1" subtotal="count" baseField="0" baseItem="0" numFmtId="165"/>
    <dataField fld="2" subtotal="count" baseField="0" baseItem="0" numFmtId="165"/>
    <dataField fld="3" subtotal="count" baseField="0" baseItem="0"/>
  </dataFields>
  <formats count="12">
    <format dxfId="47">
      <pivotArea type="all" dataOnly="0" outline="0" fieldPosition="0"/>
    </format>
    <format dxfId="46">
      <pivotArea outline="0" collapsedLevelsAreSubtotals="1" fieldPosition="0"/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0"/>
        </references>
      </pivotArea>
    </format>
    <format dxfId="43">
      <pivotArea dataOnly="0" labelOnly="1" grandRow="1" outline="0" fieldPosition="0"/>
    </format>
    <format dxfId="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field="0" type="button" dataOnly="0" labelOnly="1" outline="0" axis="axisRow" fieldPosition="0"/>
    </format>
    <format dxfId="38">
      <pivotArea dataOnly="0" labelOnly="1" fieldPosition="0">
        <references count="1">
          <reference field="0" count="0"/>
        </references>
      </pivotArea>
    </format>
    <format dxfId="37">
      <pivotArea dataOnly="0" labelOnly="1" grandRow="1" outline="0" fieldPosition="0"/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51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Sales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017C1A-EAFA-43D9-B97D-D61405B21122}" name="PivotTable2" cacheId="4" dataOnRows="1" applyNumberFormats="0" applyBorderFormats="0" applyFontFormats="0" applyPatternFormats="0" applyAlignmentFormats="0" applyWidthHeightFormats="1" dataCaption="Metrics" tag="cb8cf797-d39f-475b-a085-6407a45eadb3" updatedVersion="8" minRefreshableVersion="3" useAutoFormatting="1" subtotalHiddenItems="1" rowGrandTotals="0" itemPrintTitles="1" createdVersion="8" indent="0" outline="1" outlineData="1" multipleFieldFilters="0" colHeaderCaption="quarters">
  <location ref="B45:O51" firstHeaderRow="1" firstDataRow="3" firstDataCol="1" rowPageCount="5" colPageCount="1"/>
  <pivotFields count="11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5" hier="13" name="[dim_market].[region].[All]" cap="All"/>
    <pageField fld="4" hier="11" name="[dim_market].[market].[All]" cap="All"/>
    <pageField fld="6" hier="15" name="[dim_product].[division].[All]" cap="All"/>
    <pageField fld="7" hier="1" name="[dim_customer].[customer].[All]" cap="All"/>
    <pageField fld="10" hier="7" name="[dim_date].[FY].&amp;[2021]" cap="2021"/>
  </pageFields>
  <dataFields count="4">
    <dataField fld="0" subtotal="count" baseField="0" baseItem="0" numFmtId="165"/>
    <dataField fld="1" subtotal="count" baseField="0" baseItem="0" numFmtId="165"/>
    <dataField fld="2" subtotal="count" baseField="0" baseItem="0" numFmtId="165"/>
    <dataField fld="3" subtotal="count" baseField="0" baseItem="0"/>
  </dataFields>
  <formats count="9">
    <format dxfId="56">
      <pivotArea type="all" dataOnly="0" outline="0" fieldPosition="0"/>
    </format>
    <format dxfId="55">
      <pivotArea type="all" dataOnly="0" outline="0" fieldPosition="0"/>
    </format>
    <format dxfId="54">
      <pivotArea field="-2" type="button" dataOnly="0" labelOnly="1" outline="0" axis="axisRow" fieldPosition="0"/>
    </format>
    <format dxfId="53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52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51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50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49">
      <pivotArea field="9" type="button" dataOnly="0" labelOnly="1" outline="0" axis="axisCol" fieldPosition="0"/>
    </format>
    <format dxfId="48">
      <pivotArea dataOnly="0" labelOnly="1" fieldPosition="0">
        <references count="2">
          <reference field="8" count="1">
            <x v="0"/>
          </reference>
          <reference field="9" count="1" selected="0">
            <x v="0"/>
          </reference>
        </references>
      </pivotArea>
    </format>
  </formats>
  <conditionalFormats count="4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Sales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AA41DF-571E-454A-B69D-211B7B3BEBD5}" name="PivotTable1" cacheId="3" dataOnRows="1" applyNumberFormats="0" applyBorderFormats="0" applyFontFormats="0" applyPatternFormats="0" applyAlignmentFormats="0" applyWidthHeightFormats="1" dataCaption="Metrics" tag="bc1422ba-936a-4d68-ad71-0062770c4d55" updatedVersion="8" minRefreshableVersion="3" useAutoFormatting="1" subtotalHiddenItems="1" rowGrandTotals="0" itemPrintTitles="1" createdVersion="8" indent="0" outline="1" outlineData="1" multipleFieldFilters="0" colHeaderCaption="quarters">
  <location ref="B28:O34" firstHeaderRow="1" firstDataRow="3" firstDataCol="1" rowPageCount="5" colPageCount="1"/>
  <pivotFields count="11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5" hier="13" name="[dim_market].[region].[All]" cap="All"/>
    <pageField fld="4" hier="11" name="[dim_market].[market].[All]" cap="All"/>
    <pageField fld="6" hier="15" name="[dim_product].[division].[All]" cap="All"/>
    <pageField fld="7" hier="1" name="[dim_customer].[customer].[All]" cap="All"/>
    <pageField fld="10" hier="7" name="[dim_date].[FY].&amp;[2020]" cap="2020"/>
  </pageFields>
  <dataFields count="4">
    <dataField fld="0" subtotal="count" baseField="0" baseItem="0" numFmtId="165"/>
    <dataField fld="1" subtotal="count" baseField="0" baseItem="0" numFmtId="165"/>
    <dataField fld="2" subtotal="count" baseField="0" baseItem="0" numFmtId="165"/>
    <dataField fld="3" subtotal="count" baseField="0" baseItem="0"/>
  </dataFields>
  <formats count="9">
    <format dxfId="65">
      <pivotArea type="all" dataOnly="0" outline="0" fieldPosition="0"/>
    </format>
    <format dxfId="64">
      <pivotArea type="all" dataOnly="0" outline="0" fieldPosition="0"/>
    </format>
    <format dxfId="63">
      <pivotArea field="-2" type="button" dataOnly="0" labelOnly="1" outline="0" axis="axisRow" fieldPosition="0"/>
    </format>
    <format dxfId="62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61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60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59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58">
      <pivotArea field="9" type="button" dataOnly="0" labelOnly="1" outline="0" axis="axisCol" fieldPosition="0"/>
    </format>
    <format dxfId="57">
      <pivotArea dataOnly="0" labelOnly="1" fieldPosition="0">
        <references count="2">
          <reference field="8" count="1">
            <x v="0"/>
          </reference>
          <reference field="9" count="1" selected="0">
            <x v="0"/>
          </reference>
        </references>
      </pivotArea>
    </format>
  </formats>
  <conditionalFormats count="4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Sales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479B853-2128-468C-BA3E-8368B9FDCA11}" name="PivotTable3" cacheId="2" dataOnRows="1" applyNumberFormats="0" applyBorderFormats="0" applyFontFormats="0" applyPatternFormats="0" applyAlignmentFormats="0" applyWidthHeightFormats="1" dataCaption="Metrics" tag="dd147ea2-6c80-4829-8052-0c824b2ff978" updatedVersion="8" minRefreshableVersion="3" useAutoFormatting="1" subtotalHiddenItems="1" rowGrandTotals="0" itemPrintTitles="1" createdVersion="8" indent="0" outline="1" outlineData="1" multipleFieldFilters="0" colHeaderCaption="quarters">
  <location ref="B10:O16" firstHeaderRow="1" firstDataRow="3" firstDataCol="1" rowPageCount="5" colPageCount="1"/>
  <pivotFields count="11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5" hier="13" name="[dim_market].[region].[All]" cap="All"/>
    <pageField fld="4" hier="11" name="[dim_market].[market].[All]" cap="All"/>
    <pageField fld="6" hier="15" name="[dim_product].[division].[All]" cap="All"/>
    <pageField fld="7" hier="1" name="[dim_customer].[customer].[All]" cap="All"/>
    <pageField fld="10" hier="7" name="[dim_date].[FY].&amp;[2019]" cap="2019"/>
  </pageFields>
  <dataFields count="4">
    <dataField fld="0" subtotal="count" baseField="0" baseItem="0" numFmtId="165"/>
    <dataField fld="1" subtotal="count" baseField="0" baseItem="0" numFmtId="165"/>
    <dataField fld="2" subtotal="count" baseField="0" baseItem="0" numFmtId="165"/>
    <dataField fld="3" subtotal="count" baseField="0" baseItem="0"/>
  </dataFields>
  <formats count="9">
    <format dxfId="74">
      <pivotArea type="all" dataOnly="0" outline="0" fieldPosition="0"/>
    </format>
    <format dxfId="73">
      <pivotArea type="all" dataOnly="0" outline="0" fieldPosition="0"/>
    </format>
    <format dxfId="72">
      <pivotArea field="-2" type="button" dataOnly="0" labelOnly="1" outline="0" axis="axisRow" fieldPosition="0"/>
    </format>
    <format dxfId="71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70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69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68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67">
      <pivotArea field="9" type="button" dataOnly="0" labelOnly="1" outline="0" axis="axisCol" fieldPosition="0"/>
    </format>
    <format dxfId="66">
      <pivotArea dataOnly="0" labelOnly="1" fieldPosition="0">
        <references count="2">
          <reference field="8" count="1">
            <x v="0"/>
          </reference>
          <reference field="9" count="1" selected="0">
            <x v="0"/>
          </reference>
        </references>
      </pivotArea>
    </format>
  </formats>
  <conditionalFormats count="4"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Sales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43E899-88C7-43A6-806C-3FEECA46543F}" name="PivotTable6" cacheId="8" applyNumberFormats="0" applyBorderFormats="0" applyFontFormats="0" applyPatternFormats="0" applyAlignmentFormats="0" applyWidthHeightFormats="1" dataCaption="Metrics" tag="dd147ea2-6c80-4829-8052-0c824b2ff978" updatedVersion="8" minRefreshableVersion="3" useAutoFormatting="1" subtotalHiddenItems="1" rowGrandTotals="0" itemPrintTitles="1" createdVersion="8" indent="0" outline="1" outlineData="1" multipleFieldFilters="0" rowHeaderCaption="Market" colHeaderCaption="quarters">
  <location ref="K37:P4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0"/>
  </dataFields>
  <formats count="6">
    <format dxfId="5">
      <pivotArea type="all" dataOnly="0" outline="0" fieldPosition="0"/>
    </format>
    <format dxfId="4">
      <pivotArea type="all" dataOnly="0" outline="0" fieldPosition="0"/>
    </format>
    <format dxfId="3">
      <pivotArea field="-2" type="button" dataOnly="0" labelOnly="1" outline="0" axis="axisValues" fieldPosition="0"/>
    </format>
    <format dxfId="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scope="field" priority="1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Sales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F565C5-7D4C-45DE-8615-CEDD45681A99}" name="PivotTable5" cacheId="7" applyNumberFormats="0" applyBorderFormats="0" applyFontFormats="0" applyPatternFormats="0" applyAlignmentFormats="0" applyWidthHeightFormats="1" dataCaption="Metrics" tag="dd147ea2-6c80-4829-8052-0c824b2ff978" updatedVersion="8" minRefreshableVersion="3" useAutoFormatting="1" subtotalHiddenItems="1" rowGrandTotals="0" itemPrintTitles="1" createdVersion="8" indent="0" outline="1" outlineData="1" multipleFieldFilters="0" rowHeaderCaption="Market" colHeaderCaption="quarters">
  <location ref="K23:P30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0"/>
  </dataFields>
  <formats count="6">
    <format dxfId="11">
      <pivotArea type="all" dataOnly="0" outline="0" fieldPosition="0"/>
    </format>
    <format dxfId="10">
      <pivotArea type="all" dataOnly="0" outline="0" fieldPosition="0"/>
    </format>
    <format dxfId="9">
      <pivotArea field="-2" type="button" dataOnly="0" labelOnly="1" outline="0" axis="axisValues" fieldPosition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Sales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725C38-0417-4569-AE67-9CDA8C27CD9E}" name="PivotTable3" cacheId="5" applyNumberFormats="0" applyBorderFormats="0" applyFontFormats="0" applyPatternFormats="0" applyAlignmentFormats="0" applyWidthHeightFormats="1" dataCaption="Metrics" tag="dd147ea2-6c80-4829-8052-0c824b2ff978" updatedVersion="8" minRefreshableVersion="3" useAutoFormatting="1" subtotalHiddenItems="1" rowGrandTotals="0" itemPrintTitles="1" createdVersion="8" indent="0" outline="1" outlineData="1" multipleFieldFilters="0" rowHeaderCaption="Market" colHeaderCaption="quarters">
  <location ref="A7:E30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7" hier="12" name="[dim_market].[sub_zone].[All]" cap="All"/>
    <pageField fld="2" hier="7" name="[dim_date].[FY].&amp;[2021]" cap="2021"/>
  </pageFields>
  <dataFields count="4">
    <dataField name="Net Sales" fld="3" subtotal="count" baseField="0" baseItem="0" numFmtId="165"/>
    <dataField name="COGS" fld="4" subtotal="count" baseField="0" baseItem="0" numFmtId="165"/>
    <dataField fld="5" subtotal="count" baseField="0" baseItem="0" numFmtId="165"/>
    <dataField fld="6" subtotal="count" baseField="0" baseItem="0"/>
  </dataFields>
  <formats count="13">
    <format dxfId="24">
      <pivotArea type="all" dataOnly="0" outline="0" fieldPosition="0"/>
    </format>
    <format dxfId="23">
      <pivotArea type="all" dataOnly="0" outline="0" fieldPosition="0"/>
    </format>
    <format dxfId="22">
      <pivotArea field="-2" type="button" dataOnly="0" labelOnly="1" outline="0" axis="axisCol" fieldPosition="0"/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outline="0" fieldPosition="0">
        <references count="1">
          <reference field="4294967294" count="1">
            <x v="0"/>
          </reference>
        </references>
      </pivotArea>
    </format>
    <format dxfId="19">
      <pivotArea outline="0" fieldPosition="0">
        <references count="1">
          <reference field="4294967294" count="1">
            <x v="1"/>
          </reference>
        </references>
      </pivotArea>
    </format>
    <format dxfId="18">
      <pivotArea outline="0" fieldPosition="0">
        <references count="1">
          <reference field="4294967294" count="1">
            <x v="2"/>
          </reference>
        </references>
      </pivotArea>
    </format>
    <format dxfId="17">
      <pivotArea field="0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field="0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field="0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0" count="0" selected="0"/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0" count="0" selected="0"/>
          </references>
        </pivotArea>
      </pivotAreas>
    </conditionalFormat>
    <conditionalFormat priority="9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Sales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A37D5E-4C5E-4FA4-8A40-8C2D7B8B30D8}" name="PivotTable4" cacheId="6" applyNumberFormats="0" applyBorderFormats="0" applyFontFormats="0" applyPatternFormats="0" applyAlignmentFormats="0" applyWidthHeightFormats="1" dataCaption="Metrics" tag="dd147ea2-6c80-4829-8052-0c824b2ff978" updatedVersion="8" minRefreshableVersion="3" useAutoFormatting="1" subtotalHiddenItems="1" rowGrandTotals="0" itemPrintTitles="1" createdVersion="8" indent="0" outline="1" outlineData="1" multipleFieldFilters="0" rowHeaderCaption="Market" colHeaderCaption="quarters">
  <location ref="K10:P1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0"/>
  </dataFields>
  <formats count="6">
    <format dxfId="30">
      <pivotArea type="all" dataOnly="0" outline="0" fieldPosition="0"/>
    </format>
    <format dxfId="29">
      <pivotArea type="all" dataOnly="0" outline="0" fieldPosition="0"/>
    </format>
    <format dxfId="28">
      <pivotArea field="-2" type="button" dataOnly="0" labelOnly="1" outline="0" axis="axisValues" fieldPosition="0"/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Sales]"/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6" Type="http://schemas.openxmlformats.org/officeDocument/2006/relationships/vmlDrawing" Target="../drawings/vmlDrawing3.vml"/><Relationship Id="rId5" Type="http://schemas.openxmlformats.org/officeDocument/2006/relationships/printerSettings" Target="../printerSettings/printerSettings3.bin"/><Relationship Id="rId4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442685-2BA9-4431-AC34-5B6622FF2162}">
  <dimension ref="A1:J19"/>
  <sheetViews>
    <sheetView showGridLines="0" tabSelected="1" view="pageLayout" topLeftCell="A2" zoomScale="84" zoomScaleNormal="94" zoomScalePageLayoutView="84" workbookViewId="0">
      <selection activeCell="E14" sqref="E14:F14"/>
    </sheetView>
  </sheetViews>
  <sheetFormatPr defaultRowHeight="14.4" x14ac:dyDescent="0.3"/>
  <cols>
    <col min="1" max="1" width="13.33203125" bestFit="1" customWidth="1"/>
    <col min="2" max="2" width="14.77734375" bestFit="1" customWidth="1"/>
    <col min="3" max="3" width="8" bestFit="1" customWidth="1"/>
    <col min="4" max="4" width="13.88671875" bestFit="1" customWidth="1"/>
    <col min="5" max="5" width="13.6640625" customWidth="1"/>
    <col min="6" max="6" width="7.77734375" bestFit="1" customWidth="1"/>
    <col min="7" max="7" width="37.5546875" bestFit="1" customWidth="1"/>
    <col min="8" max="8" width="12.6640625" bestFit="1" customWidth="1"/>
    <col min="9" max="9" width="19.21875" bestFit="1" customWidth="1"/>
    <col min="10" max="10" width="14.88671875" bestFit="1" customWidth="1"/>
    <col min="11" max="11" width="17.109375" bestFit="1" customWidth="1"/>
    <col min="12" max="12" width="12" bestFit="1" customWidth="1"/>
    <col min="13" max="13" width="66.88671875" bestFit="1" customWidth="1"/>
    <col min="15" max="15" width="10.33203125" bestFit="1" customWidth="1"/>
    <col min="17" max="17" width="66.88671875" bestFit="1" customWidth="1"/>
    <col min="18" max="18" width="8.88671875" bestFit="1" customWidth="1"/>
    <col min="19" max="19" width="10.33203125" bestFit="1" customWidth="1"/>
  </cols>
  <sheetData>
    <row r="1" spans="1:10" x14ac:dyDescent="0.3">
      <c r="A1" s="11" t="s">
        <v>17</v>
      </c>
      <c r="G1" s="1"/>
      <c r="H1" s="1"/>
    </row>
    <row r="2" spans="1:10" ht="15.6" x14ac:dyDescent="0.3">
      <c r="A2" s="2" t="s">
        <v>0</v>
      </c>
      <c r="B2" s="2" t="s" vm="1">
        <v>12</v>
      </c>
      <c r="D2" s="10" t="s">
        <v>15</v>
      </c>
      <c r="E2" s="10"/>
      <c r="G2" s="1"/>
      <c r="H2" s="1"/>
    </row>
    <row r="3" spans="1:10" ht="15.6" x14ac:dyDescent="0.3">
      <c r="A3" s="2" t="s">
        <v>3</v>
      </c>
      <c r="B3" s="2" t="s" vm="3">
        <v>12</v>
      </c>
      <c r="D3" s="10" t="s">
        <v>16</v>
      </c>
      <c r="E3" s="10"/>
      <c r="G3" s="13" t="s">
        <v>35</v>
      </c>
      <c r="H3" s="14"/>
      <c r="I3" s="12"/>
      <c r="J3" s="12"/>
    </row>
    <row r="4" spans="1:10" ht="15.6" x14ac:dyDescent="0.3">
      <c r="A4" s="2" t="s">
        <v>2</v>
      </c>
      <c r="B4" s="2" t="s" vm="4">
        <v>12</v>
      </c>
      <c r="G4" s="15" t="s">
        <v>0</v>
      </c>
      <c r="H4" s="15" t="s" vm="1">
        <v>12</v>
      </c>
      <c r="I4" s="16" t="s">
        <v>34</v>
      </c>
      <c r="J4" s="12"/>
    </row>
    <row r="5" spans="1:10" x14ac:dyDescent="0.3">
      <c r="A5" s="2" t="s">
        <v>1</v>
      </c>
      <c r="B5" s="2" t="s" vm="2">
        <v>12</v>
      </c>
      <c r="D5" s="32" t="s">
        <v>18</v>
      </c>
      <c r="E5" s="32"/>
      <c r="G5" s="15" t="s">
        <v>1</v>
      </c>
      <c r="H5" s="15" t="s" vm="2">
        <v>12</v>
      </c>
      <c r="I5" s="17" t="s">
        <v>20</v>
      </c>
      <c r="J5" s="12"/>
    </row>
    <row r="6" spans="1:10" x14ac:dyDescent="0.3">
      <c r="G6" s="15" t="s">
        <v>3</v>
      </c>
      <c r="H6" s="15" t="s" vm="3">
        <v>12</v>
      </c>
      <c r="I6" s="12"/>
      <c r="J6" s="12"/>
    </row>
    <row r="7" spans="1:10" x14ac:dyDescent="0.3">
      <c r="A7" s="2"/>
      <c r="B7" s="2" t="s">
        <v>13</v>
      </c>
      <c r="C7" s="2"/>
      <c r="D7" s="2"/>
      <c r="G7" s="12"/>
      <c r="H7" s="14"/>
      <c r="I7" s="12"/>
      <c r="J7" s="12"/>
    </row>
    <row r="8" spans="1:10" x14ac:dyDescent="0.3">
      <c r="A8" s="7" t="s">
        <v>14</v>
      </c>
      <c r="B8" s="8" t="s">
        <v>4</v>
      </c>
      <c r="C8" s="8" t="s">
        <v>5</v>
      </c>
      <c r="D8" s="8" t="s">
        <v>6</v>
      </c>
      <c r="E8" s="6" t="s">
        <v>11</v>
      </c>
      <c r="G8" s="15" t="s">
        <v>33</v>
      </c>
      <c r="H8" s="15" t="s">
        <v>31</v>
      </c>
      <c r="I8" s="15" t="s">
        <v>32</v>
      </c>
      <c r="J8" s="15" t="s">
        <v>11</v>
      </c>
    </row>
    <row r="9" spans="1:10" x14ac:dyDescent="0.3">
      <c r="A9" s="3" t="s">
        <v>7</v>
      </c>
      <c r="B9" s="4">
        <v>87478258.349999994</v>
      </c>
      <c r="C9" s="4">
        <v>196690953.08000001</v>
      </c>
      <c r="D9" s="4">
        <v>598877095.26999998</v>
      </c>
      <c r="E9" s="9">
        <f>GETPIVOTDATA("[Measures].[net_sales]",$A$7,"[dim_date].[FY]","[dim_date].[FY].&amp;[2021]")/GETPIVOTDATA("[Measures].[net_sales]",$A$7,"[dim_date].[FY]","[dim_date].[FY].&amp;[2020]")-1</f>
        <v>2.0447617742053392</v>
      </c>
      <c r="G9" s="18" t="s">
        <v>21</v>
      </c>
      <c r="H9" s="19">
        <v>3017651.26</v>
      </c>
      <c r="I9" s="19">
        <v>19350888.969999999</v>
      </c>
      <c r="J9" s="20">
        <v>5.4125663646103357</v>
      </c>
    </row>
    <row r="10" spans="1:10" x14ac:dyDescent="0.3">
      <c r="A10" s="3" t="s">
        <v>8</v>
      </c>
      <c r="B10" s="4">
        <v>51238673.83329998</v>
      </c>
      <c r="C10" s="4">
        <v>123371488.19679998</v>
      </c>
      <c r="D10" s="4">
        <v>380714262.18750048</v>
      </c>
      <c r="E10" s="9">
        <f>GETPIVOTDATA("[Measures].[total COGS]",$A$7,"[dim_date].[FY]","[dim_date].[FY].&amp;[2021]")/GETPIVOTDATA("[Measures].[total COGS]",$A$7,"[dim_date].[FY]","[dim_date].[FY].&amp;[2020]")-1</f>
        <v>2.0859177250110816</v>
      </c>
      <c r="G10" s="18" t="s">
        <v>22</v>
      </c>
      <c r="H10" s="19">
        <v>780509.95</v>
      </c>
      <c r="I10" s="19">
        <v>4379743.4400000004</v>
      </c>
      <c r="J10" s="20">
        <v>4.6113870681597344</v>
      </c>
    </row>
    <row r="11" spans="1:10" x14ac:dyDescent="0.3">
      <c r="A11" s="3" t="s">
        <v>9</v>
      </c>
      <c r="B11" s="4">
        <v>36239584.516700014</v>
      </c>
      <c r="C11" s="4">
        <v>73319464.883200034</v>
      </c>
      <c r="D11" s="4">
        <v>218162833.0824995</v>
      </c>
      <c r="E11" s="9">
        <f>GETPIVOTDATA("[Measures].[Gross margin]",$A$7,"[dim_date].[FY]","[dim_date].[FY].&amp;[2021]")/GETPIVOTDATA("[Measures].[Gross margin]",$A$7,"[dim_date].[FY]","[dim_date].[FY].&amp;[2020]")-1</f>
        <v>1.9755104381904451</v>
      </c>
      <c r="G11" s="18" t="s">
        <v>23</v>
      </c>
      <c r="H11" s="19">
        <v>670943.94999999995</v>
      </c>
      <c r="I11" s="19">
        <v>5159507.3099999996</v>
      </c>
      <c r="J11" s="20">
        <v>6.6899229958031512</v>
      </c>
    </row>
    <row r="12" spans="1:10" x14ac:dyDescent="0.3">
      <c r="A12" s="3" t="s">
        <v>10</v>
      </c>
      <c r="B12" s="5">
        <v>0.41426961624802416</v>
      </c>
      <c r="C12" s="5">
        <v>0.37276480557485958</v>
      </c>
      <c r="D12" s="5">
        <v>0.36428648683607134</v>
      </c>
      <c r="E12" s="9">
        <f>GETPIVOTDATA("[Measures].[GM %]",$A$7,"[dim_date].[FY]","[dim_date].[FY].&amp;[2021]")/GETPIVOTDATA("[Measures].[GM %]",$A$7,"[dim_date].[FY]","[dim_date].[FY].&amp;[2020]")-1</f>
        <v>-2.2744418496572938E-2</v>
      </c>
      <c r="G12" s="18" t="s">
        <v>24</v>
      </c>
      <c r="H12" s="19">
        <v>48711.25</v>
      </c>
      <c r="I12" s="19">
        <v>837583.23</v>
      </c>
      <c r="J12" s="20">
        <v>16.194862172496087</v>
      </c>
    </row>
    <row r="13" spans="1:10" x14ac:dyDescent="0.3">
      <c r="G13" s="18" t="s">
        <v>25</v>
      </c>
      <c r="H13" s="19">
        <v>52983.41</v>
      </c>
      <c r="I13" s="19">
        <v>937207.26</v>
      </c>
      <c r="J13" s="20">
        <v>16.688692743634281</v>
      </c>
    </row>
    <row r="14" spans="1:10" x14ac:dyDescent="0.3">
      <c r="G14" s="18" t="s">
        <v>26</v>
      </c>
      <c r="H14" s="19">
        <v>68492.95</v>
      </c>
      <c r="I14" s="19">
        <v>1227566.43</v>
      </c>
      <c r="J14" s="20">
        <v>16.922522390990604</v>
      </c>
    </row>
    <row r="15" spans="1:10" x14ac:dyDescent="0.3">
      <c r="G15" s="18" t="s">
        <v>27</v>
      </c>
      <c r="H15" s="19">
        <v>25111.06</v>
      </c>
      <c r="I15" s="19">
        <v>1437236.73</v>
      </c>
      <c r="J15" s="20">
        <v>56.235207514139184</v>
      </c>
    </row>
    <row r="16" spans="1:10" x14ac:dyDescent="0.3">
      <c r="G16" s="18" t="s">
        <v>28</v>
      </c>
      <c r="H16" s="19">
        <v>647812.53</v>
      </c>
      <c r="I16" s="19">
        <v>3806948.89</v>
      </c>
      <c r="J16" s="20">
        <v>4.8766212657232799</v>
      </c>
    </row>
    <row r="17" spans="7:10" x14ac:dyDescent="0.3">
      <c r="G17" s="18" t="s">
        <v>29</v>
      </c>
      <c r="H17" s="19">
        <v>432975.45</v>
      </c>
      <c r="I17" s="19">
        <v>11211859.029999999</v>
      </c>
      <c r="J17" s="20">
        <v>24.89490704380583</v>
      </c>
    </row>
    <row r="18" spans="7:10" x14ac:dyDescent="0.3">
      <c r="G18" s="18" t="s">
        <v>30</v>
      </c>
      <c r="H18" s="19">
        <v>688701.91</v>
      </c>
      <c r="I18" s="19">
        <v>3640101.9</v>
      </c>
      <c r="J18" s="20">
        <v>4.2854534699925537</v>
      </c>
    </row>
    <row r="19" spans="7:10" x14ac:dyDescent="0.3">
      <c r="G19" s="18" t="s">
        <v>19</v>
      </c>
      <c r="H19" s="19">
        <v>6433893.7199999997</v>
      </c>
      <c r="I19" s="19">
        <v>51988643.189999998</v>
      </c>
      <c r="J19" s="20">
        <v>7.0804323870615633</v>
      </c>
    </row>
  </sheetData>
  <mergeCells count="1">
    <mergeCell ref="D5:E5"/>
  </mergeCells>
  <conditionalFormatting pivot="1" sqref="B9:D9">
    <cfRule type="colorScale" priority="15">
      <colorScale>
        <cfvo type="min"/>
        <cfvo type="percentile" val="50"/>
        <cfvo type="max"/>
        <color rgb="FFF8696B"/>
        <color rgb="FFFFEB84"/>
        <color theme="7" tint="-0.249977111117893"/>
      </colorScale>
    </cfRule>
  </conditionalFormatting>
  <conditionalFormatting pivot="1" sqref="B9:D9">
    <cfRule type="colorScale" priority="14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10:D10">
    <cfRule type="colorScale" priority="13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B11:D11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2:D12">
    <cfRule type="colorScale" priority="1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sqref="E9:E12">
    <cfRule type="dataBar" priority="10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{09BED1A4-4878-4CFF-8A23-43F49C2C6408}</x14:id>
        </ext>
      </extLst>
    </cfRule>
  </conditionalFormatting>
  <conditionalFormatting pivot="1" sqref="J9:J1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{B0621F7D-15D0-48F7-8D48-3FCC4BFD4722}</x14:id>
        </ext>
      </extLst>
    </cfRule>
  </conditionalFormatting>
  <conditionalFormatting pivot="1" sqref="H9:I18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&amp;L&amp;"-,Bold"&amp;14AtliQ Hardware&amp;R&amp;G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9BED1A4-4878-4CFF-8A23-43F49C2C640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E9:E12</xm:sqref>
        </x14:conditionalFormatting>
        <x14:conditionalFormatting xmlns:xm="http://schemas.microsoft.com/office/excel/2006/main" pivot="1">
          <x14:cfRule type="dataBar" id="{B0621F7D-15D0-48F7-8D48-3FCC4BFD4722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J9:J19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8D0E5-B9C1-4C34-8276-C97FA304DF18}">
  <dimension ref="B4:O57"/>
  <sheetViews>
    <sheetView showGridLines="0" view="pageLayout" topLeftCell="A28" zoomScale="64" zoomScaleNormal="100" zoomScalePageLayoutView="64" workbookViewId="0">
      <selection activeCell="F332" sqref="F332"/>
    </sheetView>
  </sheetViews>
  <sheetFormatPr defaultRowHeight="14.4" x14ac:dyDescent="0.3"/>
  <cols>
    <col min="2" max="2" width="14.77734375" bestFit="1" customWidth="1"/>
    <col min="3" max="3" width="12.88671875" bestFit="1" customWidth="1"/>
    <col min="4" max="4" width="8.33203125" bestFit="1" customWidth="1"/>
    <col min="5" max="5" width="13.88671875" bestFit="1" customWidth="1"/>
    <col min="6" max="8" width="8.33203125" bestFit="1" customWidth="1"/>
    <col min="9" max="9" width="9.44140625" bestFit="1" customWidth="1"/>
    <col min="10" max="14" width="8.33203125" bestFit="1" customWidth="1"/>
    <col min="15" max="15" width="12.5546875" bestFit="1" customWidth="1"/>
    <col min="16" max="16" width="8.33203125" bestFit="1" customWidth="1"/>
    <col min="17" max="38" width="6.88671875" bestFit="1" customWidth="1"/>
  </cols>
  <sheetData>
    <row r="4" spans="2:15" x14ac:dyDescent="0.3">
      <c r="B4" s="2" t="s">
        <v>1</v>
      </c>
      <c r="C4" s="2" t="s" vm="2">
        <v>12</v>
      </c>
      <c r="H4" s="1"/>
      <c r="I4" s="1"/>
    </row>
    <row r="5" spans="2:15" ht="15.6" x14ac:dyDescent="0.3">
      <c r="B5" s="2" t="s">
        <v>0</v>
      </c>
      <c r="C5" s="2" t="s" vm="1">
        <v>12</v>
      </c>
      <c r="E5" s="10" t="s">
        <v>15</v>
      </c>
      <c r="F5" s="10"/>
      <c r="H5" s="1"/>
      <c r="I5" s="1"/>
    </row>
    <row r="6" spans="2:15" ht="15.6" x14ac:dyDescent="0.3">
      <c r="B6" s="2" t="s">
        <v>3</v>
      </c>
      <c r="C6" s="2" t="s" vm="3">
        <v>12</v>
      </c>
      <c r="E6" s="10" t="s">
        <v>16</v>
      </c>
      <c r="F6" s="10"/>
    </row>
    <row r="7" spans="2:15" x14ac:dyDescent="0.3">
      <c r="B7" s="2" t="s">
        <v>2</v>
      </c>
      <c r="C7" s="2" t="s" vm="4">
        <v>12</v>
      </c>
    </row>
    <row r="8" spans="2:15" x14ac:dyDescent="0.3">
      <c r="B8" s="2" t="s">
        <v>53</v>
      </c>
      <c r="C8" s="2" t="s" vm="6">
        <v>4</v>
      </c>
      <c r="E8" s="32" t="s">
        <v>18</v>
      </c>
      <c r="F8" s="32"/>
    </row>
    <row r="10" spans="2:15" x14ac:dyDescent="0.3">
      <c r="B10" s="2"/>
      <c r="C10" s="22" t="s">
        <v>52</v>
      </c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</row>
    <row r="11" spans="2:15" x14ac:dyDescent="0.3">
      <c r="B11" s="2"/>
      <c r="C11" s="2" t="s">
        <v>48</v>
      </c>
      <c r="D11" s="2"/>
      <c r="E11" s="2"/>
      <c r="F11" s="2" t="s">
        <v>49</v>
      </c>
      <c r="G11" s="2"/>
      <c r="H11" s="2"/>
      <c r="I11" s="2" t="s">
        <v>50</v>
      </c>
      <c r="J11" s="2"/>
      <c r="K11" s="2"/>
      <c r="L11" s="2" t="s">
        <v>51</v>
      </c>
      <c r="M11" s="2"/>
      <c r="N11" s="2"/>
      <c r="O11" s="2" t="s">
        <v>19</v>
      </c>
    </row>
    <row r="12" spans="2:15" x14ac:dyDescent="0.3">
      <c r="B12" s="7" t="s">
        <v>14</v>
      </c>
      <c r="C12" s="2" t="s">
        <v>47</v>
      </c>
      <c r="D12" s="2" t="s">
        <v>46</v>
      </c>
      <c r="E12" s="2" t="s">
        <v>45</v>
      </c>
      <c r="F12" s="2" t="s">
        <v>38</v>
      </c>
      <c r="G12" s="2" t="s">
        <v>40</v>
      </c>
      <c r="H12" s="2" t="s">
        <v>39</v>
      </c>
      <c r="I12" s="2" t="s">
        <v>43</v>
      </c>
      <c r="J12" s="2" t="s">
        <v>36</v>
      </c>
      <c r="K12" s="2" t="s">
        <v>44</v>
      </c>
      <c r="L12" s="2" t="s">
        <v>42</v>
      </c>
      <c r="M12" s="2" t="s">
        <v>41</v>
      </c>
      <c r="N12" s="2" t="s">
        <v>37</v>
      </c>
      <c r="O12" s="2"/>
    </row>
    <row r="13" spans="2:15" x14ac:dyDescent="0.3">
      <c r="B13" s="3" t="s">
        <v>7</v>
      </c>
      <c r="C13" s="4">
        <v>6462654.7000000002</v>
      </c>
      <c r="D13" s="4">
        <v>8038536.1100000003</v>
      </c>
      <c r="E13" s="4">
        <v>10735791.5</v>
      </c>
      <c r="F13" s="4">
        <v>11436776.859999999</v>
      </c>
      <c r="G13" s="4">
        <v>6521144.4299999997</v>
      </c>
      <c r="H13" s="4">
        <v>6080697.3300000001</v>
      </c>
      <c r="I13" s="4">
        <v>6412201.4000000004</v>
      </c>
      <c r="J13" s="4">
        <v>6321720.7000000002</v>
      </c>
      <c r="K13" s="4">
        <v>6489651.3499999996</v>
      </c>
      <c r="L13" s="4">
        <v>6184359.6699999999</v>
      </c>
      <c r="M13" s="4">
        <v>6483682.7400000002</v>
      </c>
      <c r="N13" s="4">
        <v>6311041.5599999996</v>
      </c>
      <c r="O13" s="4">
        <v>87478258.349999994</v>
      </c>
    </row>
    <row r="14" spans="2:15" x14ac:dyDescent="0.3">
      <c r="B14" s="3" t="s">
        <v>8</v>
      </c>
      <c r="C14" s="4">
        <v>3821557.4640000053</v>
      </c>
      <c r="D14" s="4">
        <v>4664442.4928999906</v>
      </c>
      <c r="E14" s="4">
        <v>6281190.3094999958</v>
      </c>
      <c r="F14" s="4">
        <v>6703466.5721000051</v>
      </c>
      <c r="G14" s="4">
        <v>3855892.6254999992</v>
      </c>
      <c r="H14" s="4">
        <v>3530328.9526999989</v>
      </c>
      <c r="I14" s="4">
        <v>3754043.7395999972</v>
      </c>
      <c r="J14" s="4">
        <v>3705249.2085000016</v>
      </c>
      <c r="K14" s="4">
        <v>3842514.6996999932</v>
      </c>
      <c r="L14" s="4">
        <v>3587061.2112000054</v>
      </c>
      <c r="M14" s="4">
        <v>3794151.3340000017</v>
      </c>
      <c r="N14" s="4">
        <v>3698775.2235999992</v>
      </c>
      <c r="O14" s="4">
        <v>51238673.833299987</v>
      </c>
    </row>
    <row r="15" spans="2:15" x14ac:dyDescent="0.3">
      <c r="B15" s="3" t="s">
        <v>9</v>
      </c>
      <c r="C15" s="4">
        <v>2641097.2359999949</v>
      </c>
      <c r="D15" s="4">
        <v>3374093.6171000097</v>
      </c>
      <c r="E15" s="4">
        <v>4454601.1905000042</v>
      </c>
      <c r="F15" s="4">
        <v>4733310.2878999943</v>
      </c>
      <c r="G15" s="4">
        <v>2665251.8045000006</v>
      </c>
      <c r="H15" s="4">
        <v>2550368.3773000012</v>
      </c>
      <c r="I15" s="4">
        <v>2658157.6604000032</v>
      </c>
      <c r="J15" s="4">
        <v>2616471.4914999986</v>
      </c>
      <c r="K15" s="4">
        <v>2647136.6503000064</v>
      </c>
      <c r="L15" s="4">
        <v>2597298.4587999946</v>
      </c>
      <c r="M15" s="4">
        <v>2689531.4059999986</v>
      </c>
      <c r="N15" s="4">
        <v>2612266.3364000004</v>
      </c>
      <c r="O15" s="4">
        <v>36239584.516700007</v>
      </c>
    </row>
    <row r="16" spans="2:15" x14ac:dyDescent="0.3">
      <c r="B16" s="3" t="s">
        <v>10</v>
      </c>
      <c r="C16" s="5">
        <v>0.40867064056509084</v>
      </c>
      <c r="D16" s="5">
        <v>0.41973980970274072</v>
      </c>
      <c r="E16" s="5">
        <v>0.41492992766299569</v>
      </c>
      <c r="F16" s="5">
        <v>0.41386750356690921</v>
      </c>
      <c r="G16" s="5">
        <v>0.40870921248710951</v>
      </c>
      <c r="H16" s="5">
        <v>0.41942037876435484</v>
      </c>
      <c r="I16" s="5">
        <v>0.41454681389140446</v>
      </c>
      <c r="J16" s="5">
        <v>0.41388596802449662</v>
      </c>
      <c r="K16" s="5">
        <v>0.40790121187327061</v>
      </c>
      <c r="L16" s="5">
        <v>0.41997855839454995</v>
      </c>
      <c r="M16" s="5">
        <v>0.41481539332691014</v>
      </c>
      <c r="N16" s="5">
        <v>0.41392000220008068</v>
      </c>
      <c r="O16" s="5">
        <v>0.41426961624802411</v>
      </c>
    </row>
    <row r="22" spans="2:15" x14ac:dyDescent="0.3">
      <c r="B22" s="2" t="s">
        <v>1</v>
      </c>
      <c r="C22" s="2" t="s" vm="2">
        <v>12</v>
      </c>
      <c r="H22" s="1"/>
      <c r="I22" s="1"/>
    </row>
    <row r="23" spans="2:15" ht="15.6" x14ac:dyDescent="0.3">
      <c r="B23" s="2" t="s">
        <v>0</v>
      </c>
      <c r="C23" s="2" t="s" vm="1">
        <v>12</v>
      </c>
      <c r="E23" s="10" t="s">
        <v>15</v>
      </c>
      <c r="F23" s="10"/>
      <c r="H23" s="1"/>
      <c r="I23" s="1"/>
    </row>
    <row r="24" spans="2:15" ht="15.6" x14ac:dyDescent="0.3">
      <c r="B24" s="2" t="s">
        <v>3</v>
      </c>
      <c r="C24" s="2" t="s" vm="3">
        <v>12</v>
      </c>
      <c r="E24" s="10" t="s">
        <v>16</v>
      </c>
      <c r="F24" s="10"/>
    </row>
    <row r="25" spans="2:15" x14ac:dyDescent="0.3">
      <c r="B25" s="2" t="s">
        <v>2</v>
      </c>
      <c r="C25" s="2" t="s" vm="4">
        <v>12</v>
      </c>
    </row>
    <row r="26" spans="2:15" x14ac:dyDescent="0.3">
      <c r="B26" s="2" t="s">
        <v>53</v>
      </c>
      <c r="C26" s="2" t="s" vm="5">
        <v>5</v>
      </c>
      <c r="E26" s="32" t="s">
        <v>18</v>
      </c>
      <c r="F26" s="32"/>
    </row>
    <row r="28" spans="2:15" x14ac:dyDescent="0.3">
      <c r="B28" s="2"/>
      <c r="C28" s="22" t="s">
        <v>52</v>
      </c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</row>
    <row r="29" spans="2:15" x14ac:dyDescent="0.3">
      <c r="B29" s="2"/>
      <c r="C29" s="2" t="s">
        <v>48</v>
      </c>
      <c r="D29" s="2"/>
      <c r="E29" s="2"/>
      <c r="F29" s="2" t="s">
        <v>49</v>
      </c>
      <c r="G29" s="2"/>
      <c r="H29" s="2"/>
      <c r="I29" s="2" t="s">
        <v>50</v>
      </c>
      <c r="J29" s="2"/>
      <c r="K29" s="2"/>
      <c r="L29" s="2" t="s">
        <v>51</v>
      </c>
      <c r="M29" s="2"/>
      <c r="N29" s="2"/>
      <c r="O29" s="2" t="s">
        <v>19</v>
      </c>
    </row>
    <row r="30" spans="2:15" x14ac:dyDescent="0.3">
      <c r="B30" s="7" t="s">
        <v>14</v>
      </c>
      <c r="C30" s="2" t="s">
        <v>47</v>
      </c>
      <c r="D30" s="2" t="s">
        <v>46</v>
      </c>
      <c r="E30" s="2" t="s">
        <v>45</v>
      </c>
      <c r="F30" s="2" t="s">
        <v>38</v>
      </c>
      <c r="G30" s="2" t="s">
        <v>40</v>
      </c>
      <c r="H30" s="2" t="s">
        <v>39</v>
      </c>
      <c r="I30" s="2" t="s">
        <v>43</v>
      </c>
      <c r="J30" s="2" t="s">
        <v>36</v>
      </c>
      <c r="K30" s="2" t="s">
        <v>44</v>
      </c>
      <c r="L30" s="2" t="s">
        <v>42</v>
      </c>
      <c r="M30" s="2" t="s">
        <v>41</v>
      </c>
      <c r="N30" s="2" t="s">
        <v>37</v>
      </c>
      <c r="O30" s="2"/>
    </row>
    <row r="31" spans="2:15" x14ac:dyDescent="0.3">
      <c r="B31" s="3" t="s">
        <v>7</v>
      </c>
      <c r="C31" s="4">
        <v>17101844.789999999</v>
      </c>
      <c r="D31" s="4">
        <v>20625353.16</v>
      </c>
      <c r="E31" s="4">
        <v>28693062.809999999</v>
      </c>
      <c r="F31" s="4">
        <v>29901819.449999999</v>
      </c>
      <c r="G31" s="4">
        <v>17134491.73</v>
      </c>
      <c r="H31" s="4">
        <v>15932938.42</v>
      </c>
      <c r="I31" s="4">
        <v>2111380.75</v>
      </c>
      <c r="J31" s="4">
        <v>7758449.8700000001</v>
      </c>
      <c r="K31" s="4">
        <v>9932571.8499999996</v>
      </c>
      <c r="L31" s="4">
        <v>14882796.6</v>
      </c>
      <c r="M31" s="4">
        <v>16079640.75</v>
      </c>
      <c r="N31" s="4">
        <v>16536602.9</v>
      </c>
      <c r="O31" s="4">
        <v>196690953.08000001</v>
      </c>
    </row>
    <row r="32" spans="2:15" x14ac:dyDescent="0.3">
      <c r="B32" s="3" t="s">
        <v>8</v>
      </c>
      <c r="C32" s="4">
        <v>10642927.749500008</v>
      </c>
      <c r="D32" s="4">
        <v>12833528.90530004</v>
      </c>
      <c r="E32" s="4">
        <v>18066375.183499962</v>
      </c>
      <c r="F32" s="4">
        <v>18894707.737599999</v>
      </c>
      <c r="G32" s="4">
        <v>10666133.077600006</v>
      </c>
      <c r="H32" s="4">
        <v>9920239.5835000202</v>
      </c>
      <c r="I32" s="4">
        <v>1336896.5530999997</v>
      </c>
      <c r="J32" s="4">
        <v>4831348.9012000011</v>
      </c>
      <c r="K32" s="4">
        <v>6209275.3569000149</v>
      </c>
      <c r="L32" s="4">
        <v>9336005.6909999587</v>
      </c>
      <c r="M32" s="4">
        <v>10181585.144699998</v>
      </c>
      <c r="N32" s="4">
        <v>10452464.312899975</v>
      </c>
      <c r="O32" s="4">
        <v>123371488.19679998</v>
      </c>
    </row>
    <row r="33" spans="2:15" x14ac:dyDescent="0.3">
      <c r="B33" s="3" t="s">
        <v>9</v>
      </c>
      <c r="C33" s="4">
        <v>6458917.0404999908</v>
      </c>
      <c r="D33" s="4">
        <v>7791824.2546999604</v>
      </c>
      <c r="E33" s="4">
        <v>10626687.626500037</v>
      </c>
      <c r="F33" s="4">
        <v>11007111.712400001</v>
      </c>
      <c r="G33" s="4">
        <v>6468358.6523999944</v>
      </c>
      <c r="H33" s="4">
        <v>6012698.8364999797</v>
      </c>
      <c r="I33" s="4">
        <v>774484.19690000033</v>
      </c>
      <c r="J33" s="4">
        <v>2927100.968799999</v>
      </c>
      <c r="K33" s="4">
        <v>3723296.4930999847</v>
      </c>
      <c r="L33" s="4">
        <v>5546790.909000041</v>
      </c>
      <c r="M33" s="4">
        <v>5898055.6053000018</v>
      </c>
      <c r="N33" s="4">
        <v>6084138.5871000253</v>
      </c>
      <c r="O33" s="4">
        <v>73319464.883200034</v>
      </c>
    </row>
    <row r="34" spans="2:15" x14ac:dyDescent="0.3">
      <c r="B34" s="3" t="s">
        <v>10</v>
      </c>
      <c r="C34" s="5">
        <v>0.37767370244622545</v>
      </c>
      <c r="D34" s="5">
        <v>0.37777894973508225</v>
      </c>
      <c r="E34" s="5">
        <v>0.37035738209155084</v>
      </c>
      <c r="F34" s="5">
        <v>0.36810842667301308</v>
      </c>
      <c r="G34" s="5">
        <v>0.3775051372591835</v>
      </c>
      <c r="H34" s="5">
        <v>0.37737538914683005</v>
      </c>
      <c r="I34" s="5">
        <v>0.36681408452738823</v>
      </c>
      <c r="J34" s="5">
        <v>0.37727909799589887</v>
      </c>
      <c r="K34" s="5">
        <v>0.37485724234655143</v>
      </c>
      <c r="L34" s="5">
        <v>0.37269816003532841</v>
      </c>
      <c r="M34" s="5">
        <v>0.36680269770952451</v>
      </c>
      <c r="N34" s="5">
        <v>0.36791949494657245</v>
      </c>
      <c r="O34" s="5">
        <v>0.37276480557485958</v>
      </c>
    </row>
    <row r="39" spans="2:15" x14ac:dyDescent="0.3">
      <c r="B39" s="2" t="s">
        <v>1</v>
      </c>
      <c r="C39" s="2" t="s" vm="2">
        <v>12</v>
      </c>
      <c r="H39" s="1"/>
      <c r="I39" s="1"/>
    </row>
    <row r="40" spans="2:15" ht="15.6" x14ac:dyDescent="0.3">
      <c r="B40" s="2" t="s">
        <v>0</v>
      </c>
      <c r="C40" s="2" t="s" vm="1">
        <v>12</v>
      </c>
      <c r="E40" s="10" t="s">
        <v>15</v>
      </c>
      <c r="F40" s="10"/>
      <c r="H40" s="1"/>
      <c r="I40" s="1"/>
    </row>
    <row r="41" spans="2:15" ht="15.6" x14ac:dyDescent="0.3">
      <c r="B41" s="2" t="s">
        <v>3</v>
      </c>
      <c r="C41" s="2" t="s" vm="3">
        <v>12</v>
      </c>
      <c r="E41" s="10" t="s">
        <v>16</v>
      </c>
      <c r="F41" s="10"/>
    </row>
    <row r="42" spans="2:15" x14ac:dyDescent="0.3">
      <c r="B42" s="2" t="s">
        <v>2</v>
      </c>
      <c r="C42" s="2" t="s" vm="4">
        <v>12</v>
      </c>
    </row>
    <row r="43" spans="2:15" x14ac:dyDescent="0.3">
      <c r="B43" s="2" t="s">
        <v>53</v>
      </c>
      <c r="C43" s="2" t="s" vm="7">
        <v>6</v>
      </c>
      <c r="E43" s="32" t="s">
        <v>18</v>
      </c>
      <c r="F43" s="32"/>
    </row>
    <row r="45" spans="2:15" x14ac:dyDescent="0.3">
      <c r="B45" s="2"/>
      <c r="C45" s="22" t="s">
        <v>52</v>
      </c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</row>
    <row r="46" spans="2:15" x14ac:dyDescent="0.3">
      <c r="B46" s="2"/>
      <c r="C46" s="2" t="s">
        <v>48</v>
      </c>
      <c r="D46" s="2"/>
      <c r="E46" s="2"/>
      <c r="F46" s="2" t="s">
        <v>49</v>
      </c>
      <c r="G46" s="2"/>
      <c r="H46" s="2"/>
      <c r="I46" s="2" t="s">
        <v>50</v>
      </c>
      <c r="J46" s="2"/>
      <c r="K46" s="2"/>
      <c r="L46" s="2" t="s">
        <v>51</v>
      </c>
      <c r="M46" s="2"/>
      <c r="N46" s="2"/>
      <c r="O46" s="2" t="s">
        <v>19</v>
      </c>
    </row>
    <row r="47" spans="2:15" x14ac:dyDescent="0.3">
      <c r="B47" s="7" t="s">
        <v>14</v>
      </c>
      <c r="C47" s="2" t="s">
        <v>47</v>
      </c>
      <c r="D47" s="2" t="s">
        <v>46</v>
      </c>
      <c r="E47" s="2" t="s">
        <v>45</v>
      </c>
      <c r="F47" s="2" t="s">
        <v>38</v>
      </c>
      <c r="G47" s="2" t="s">
        <v>40</v>
      </c>
      <c r="H47" s="2" t="s">
        <v>39</v>
      </c>
      <c r="I47" s="2" t="s">
        <v>43</v>
      </c>
      <c r="J47" s="2" t="s">
        <v>36</v>
      </c>
      <c r="K47" s="2" t="s">
        <v>44</v>
      </c>
      <c r="L47" s="2" t="s">
        <v>42</v>
      </c>
      <c r="M47" s="2" t="s">
        <v>41</v>
      </c>
      <c r="N47" s="2" t="s">
        <v>37</v>
      </c>
      <c r="O47" s="2"/>
    </row>
    <row r="48" spans="2:15" x14ac:dyDescent="0.3">
      <c r="B48" s="3" t="s">
        <v>7</v>
      </c>
      <c r="C48" s="4">
        <v>44817070.079999998</v>
      </c>
      <c r="D48" s="4">
        <v>54591631.43</v>
      </c>
      <c r="E48" s="4">
        <v>74342414.200000003</v>
      </c>
      <c r="F48" s="4">
        <v>78058681.439999998</v>
      </c>
      <c r="G48" s="4">
        <v>44788916.310000002</v>
      </c>
      <c r="H48" s="4">
        <v>41823079.060000002</v>
      </c>
      <c r="I48" s="4">
        <v>43950347.270000003</v>
      </c>
      <c r="J48" s="4">
        <v>43541437.909999996</v>
      </c>
      <c r="K48" s="4">
        <v>44400215.920000002</v>
      </c>
      <c r="L48" s="4">
        <v>41468863.57</v>
      </c>
      <c r="M48" s="4">
        <v>44047274.549999997</v>
      </c>
      <c r="N48" s="4">
        <v>43047163.530000001</v>
      </c>
      <c r="O48" s="4">
        <v>598877095.26999998</v>
      </c>
    </row>
    <row r="49" spans="2:15" x14ac:dyDescent="0.3">
      <c r="B49" s="3" t="s">
        <v>8</v>
      </c>
      <c r="C49" s="4">
        <v>28389759.972799942</v>
      </c>
      <c r="D49" s="4">
        <v>34653627.853799962</v>
      </c>
      <c r="E49" s="4">
        <v>47364021.602899969</v>
      </c>
      <c r="F49" s="4">
        <v>49757549.060299978</v>
      </c>
      <c r="G49" s="4">
        <v>28360377.980600066</v>
      </c>
      <c r="H49" s="4">
        <v>26543564.92499999</v>
      </c>
      <c r="I49" s="4">
        <v>27966289.114600029</v>
      </c>
      <c r="J49" s="4">
        <v>27722116.393400081</v>
      </c>
      <c r="K49" s="4">
        <v>28134310.449800026</v>
      </c>
      <c r="L49" s="4">
        <v>26354468.70899998</v>
      </c>
      <c r="M49" s="4">
        <v>28027929.991900072</v>
      </c>
      <c r="N49" s="4">
        <v>27440246.133399978</v>
      </c>
      <c r="O49" s="4">
        <v>380714262.18750024</v>
      </c>
    </row>
    <row r="50" spans="2:15" x14ac:dyDescent="0.3">
      <c r="B50" s="3" t="s">
        <v>9</v>
      </c>
      <c r="C50" s="4">
        <v>16427310.107200056</v>
      </c>
      <c r="D50" s="4">
        <v>19938003.576200038</v>
      </c>
      <c r="E50" s="4">
        <v>26978392.597100034</v>
      </c>
      <c r="F50" s="4">
        <v>28301132.37970002</v>
      </c>
      <c r="G50" s="4">
        <v>16428538.329399936</v>
      </c>
      <c r="H50" s="4">
        <v>15279514.135000013</v>
      </c>
      <c r="I50" s="4">
        <v>15984058.155399974</v>
      </c>
      <c r="J50" s="4">
        <v>15819321.516599916</v>
      </c>
      <c r="K50" s="4">
        <v>16265905.470199976</v>
      </c>
      <c r="L50" s="4">
        <v>15114394.86100002</v>
      </c>
      <c r="M50" s="4">
        <v>16019344.558099926</v>
      </c>
      <c r="N50" s="4">
        <v>15606917.396600023</v>
      </c>
      <c r="O50" s="4">
        <v>218162833.08249974</v>
      </c>
    </row>
    <row r="51" spans="2:15" x14ac:dyDescent="0.3">
      <c r="B51" s="3" t="s">
        <v>10</v>
      </c>
      <c r="C51" s="5">
        <v>0.36654136644534657</v>
      </c>
      <c r="D51" s="5">
        <v>0.36522087825430716</v>
      </c>
      <c r="E51" s="5">
        <v>0.36289368441171815</v>
      </c>
      <c r="F51" s="5">
        <v>0.36256226543429071</v>
      </c>
      <c r="G51" s="5">
        <v>0.36679919236474007</v>
      </c>
      <c r="H51" s="5">
        <v>0.3653369019789241</v>
      </c>
      <c r="I51" s="5">
        <v>0.36368445639815244</v>
      </c>
      <c r="J51" s="5">
        <v>0.36331646991765404</v>
      </c>
      <c r="K51" s="5">
        <v>0.36634744073109399</v>
      </c>
      <c r="L51" s="5">
        <v>0.36447574299900254</v>
      </c>
      <c r="M51" s="5">
        <v>0.36368526138695967</v>
      </c>
      <c r="N51" s="5">
        <v>0.36255390870814069</v>
      </c>
      <c r="O51" s="5">
        <v>0.36428648683607179</v>
      </c>
    </row>
    <row r="55" spans="2:15" ht="28.8" x14ac:dyDescent="0.3">
      <c r="B55" s="23" t="s">
        <v>54</v>
      </c>
    </row>
    <row r="56" spans="2:15" x14ac:dyDescent="0.3">
      <c r="B56" s="21" t="s">
        <v>55</v>
      </c>
      <c r="C56" s="5">
        <f>C48/C31-1</f>
        <v>1.6205985746172824</v>
      </c>
      <c r="D56" s="5">
        <f t="shared" ref="D56:N56" si="0">D48/D31-1</f>
        <v>1.6468216571376275</v>
      </c>
      <c r="E56" s="5">
        <f t="shared" si="0"/>
        <v>1.5909542906688396</v>
      </c>
      <c r="F56" s="5">
        <f t="shared" si="0"/>
        <v>1.6104993901968063</v>
      </c>
      <c r="G56" s="5">
        <f t="shared" si="0"/>
        <v>1.6139623524158075</v>
      </c>
      <c r="H56" s="5">
        <f t="shared" si="0"/>
        <v>1.6249444990951019</v>
      </c>
      <c r="I56" s="5">
        <f t="shared" si="0"/>
        <v>19.815926862078289</v>
      </c>
      <c r="J56" s="5">
        <f t="shared" si="0"/>
        <v>4.6121311137633212</v>
      </c>
      <c r="K56" s="5">
        <f t="shared" si="0"/>
        <v>3.470163074632076</v>
      </c>
      <c r="L56" s="5">
        <f t="shared" si="0"/>
        <v>1.7863623137871816</v>
      </c>
      <c r="M56" s="5">
        <f t="shared" si="0"/>
        <v>1.7393195678205684</v>
      </c>
      <c r="N56" s="5">
        <f t="shared" si="0"/>
        <v>1.6031442969462608</v>
      </c>
      <c r="O56" s="24">
        <f>O48/O31 -1</f>
        <v>2.0447617742053392</v>
      </c>
    </row>
    <row r="57" spans="2:15" x14ac:dyDescent="0.3">
      <c r="B57" s="21" t="s">
        <v>56</v>
      </c>
      <c r="C57" s="5">
        <f>C31/C13-1</f>
        <v>1.6462569306077888</v>
      </c>
      <c r="D57" s="5">
        <f t="shared" ref="D57:L57" si="1">E31/E13-1</f>
        <v>1.6726546254181631</v>
      </c>
      <c r="E57" s="5">
        <f t="shared" si="1"/>
        <v>1.6145320325852714</v>
      </c>
      <c r="F57" s="5">
        <f t="shared" si="1"/>
        <v>1.6275283294101186</v>
      </c>
      <c r="G57" s="5">
        <f t="shared" si="1"/>
        <v>1.6202485595513103</v>
      </c>
      <c r="H57" s="5">
        <f t="shared" si="1"/>
        <v>-0.6707245112419582</v>
      </c>
      <c r="I57" s="5">
        <f t="shared" si="1"/>
        <v>0.22726868809626466</v>
      </c>
      <c r="J57" s="5">
        <f t="shared" si="1"/>
        <v>0.53052472533828809</v>
      </c>
      <c r="K57" s="5">
        <f t="shared" si="1"/>
        <v>1.4065218380159314</v>
      </c>
      <c r="L57" s="5">
        <f t="shared" si="1"/>
        <v>1.4800165885352987</v>
      </c>
      <c r="M57" s="5">
        <f t="shared" ref="M57:N57" si="2">N31/N13-1</f>
        <v>1.6202652514302254</v>
      </c>
      <c r="N57" s="5">
        <f t="shared" si="2"/>
        <v>1.2484552938061557</v>
      </c>
      <c r="O57" s="25">
        <f>O31/O13-1</f>
        <v>1.2484552938061557</v>
      </c>
    </row>
  </sheetData>
  <mergeCells count="3">
    <mergeCell ref="E8:F8"/>
    <mergeCell ref="E26:F26"/>
    <mergeCell ref="E43:F43"/>
  </mergeCells>
  <conditionalFormatting pivot="1" sqref="C13:N13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4:N14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5:N15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6:N16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1:N31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2:N32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3:N33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4:N34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8:N48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9:N4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50:N50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51:N51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6:N56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7:N57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pageMargins left="0.7" right="0.7" top="0.75" bottom="0.75" header="0.3" footer="0.3"/>
  <pageSetup paperSize="66" orientation="portrait" r:id="rId4"/>
  <headerFooter>
    <oddHeader>&amp;L&amp;"-,Bold"&amp;14AtliQ Hardware&amp;R&amp;G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D3F648-BBF5-416D-A1EA-58AC2D5EAE14}">
  <dimension ref="A2:P170"/>
  <sheetViews>
    <sheetView showGridLines="0" view="pageLayout" topLeftCell="A2" zoomScale="51" zoomScaleNormal="100" zoomScalePageLayoutView="51" workbookViewId="0">
      <selection activeCell="D170" sqref="D170:G178"/>
    </sheetView>
  </sheetViews>
  <sheetFormatPr defaultRowHeight="14.4" x14ac:dyDescent="0.3"/>
  <cols>
    <col min="2" max="2" width="16.21875" bestFit="1" customWidth="1"/>
    <col min="3" max="3" width="8.77734375" bestFit="1" customWidth="1"/>
    <col min="4" max="4" width="14.77734375" bestFit="1" customWidth="1"/>
    <col min="5" max="5" width="12.44140625" bestFit="1" customWidth="1"/>
    <col min="6" max="10" width="6.5546875" bestFit="1" customWidth="1"/>
    <col min="11" max="11" width="10.6640625" bestFit="1" customWidth="1"/>
    <col min="12" max="12" width="11.77734375" bestFit="1" customWidth="1"/>
    <col min="13" max="13" width="6.88671875" bestFit="1" customWidth="1"/>
    <col min="14" max="14" width="15" bestFit="1" customWidth="1"/>
    <col min="15" max="15" width="6.88671875" bestFit="1" customWidth="1"/>
    <col min="16" max="16" width="13" bestFit="1" customWidth="1"/>
  </cols>
  <sheetData>
    <row r="2" spans="1:16" ht="18" x14ac:dyDescent="0.35">
      <c r="D2" s="31" t="s">
        <v>85</v>
      </c>
    </row>
    <row r="3" spans="1:16" ht="15.6" x14ac:dyDescent="0.3">
      <c r="A3" s="29" t="s">
        <v>1</v>
      </c>
      <c r="B3" s="2" t="s" vm="2">
        <v>12</v>
      </c>
      <c r="D3" s="10" t="s">
        <v>82</v>
      </c>
      <c r="E3" s="10"/>
    </row>
    <row r="4" spans="1:16" x14ac:dyDescent="0.3">
      <c r="A4" s="29" t="s">
        <v>80</v>
      </c>
      <c r="B4" s="2" t="s" vm="8">
        <v>12</v>
      </c>
    </row>
    <row r="5" spans="1:16" ht="18" x14ac:dyDescent="0.35">
      <c r="A5" s="26" t="s">
        <v>53</v>
      </c>
      <c r="B5" s="7" t="s" vm="7">
        <v>6</v>
      </c>
      <c r="D5" s="28" t="s">
        <v>18</v>
      </c>
      <c r="E5" s="28"/>
      <c r="N5" s="31" t="s">
        <v>91</v>
      </c>
    </row>
    <row r="6" spans="1:16" ht="15.6" x14ac:dyDescent="0.3">
      <c r="N6" s="10" t="s">
        <v>92</v>
      </c>
      <c r="O6" s="10"/>
    </row>
    <row r="7" spans="1:16" x14ac:dyDescent="0.3">
      <c r="A7" s="30" t="s">
        <v>81</v>
      </c>
      <c r="B7" s="30" t="s">
        <v>83</v>
      </c>
      <c r="C7" s="27" t="s">
        <v>84</v>
      </c>
      <c r="D7" s="27" t="s">
        <v>9</v>
      </c>
      <c r="E7" s="27" t="s">
        <v>10</v>
      </c>
    </row>
    <row r="8" spans="1:16" x14ac:dyDescent="0.3">
      <c r="A8" s="3" t="s">
        <v>57</v>
      </c>
      <c r="B8" s="4">
        <v>20991333.73</v>
      </c>
      <c r="C8" s="4">
        <v>14080646.47189997</v>
      </c>
      <c r="D8" s="4">
        <v>6910687.2581000309</v>
      </c>
      <c r="E8" s="5">
        <v>0.32921620641110311</v>
      </c>
      <c r="K8" s="2" t="s">
        <v>53</v>
      </c>
      <c r="L8" s="2" t="s" vm="7">
        <v>6</v>
      </c>
      <c r="N8" s="28" t="s">
        <v>18</v>
      </c>
      <c r="O8" s="28"/>
    </row>
    <row r="9" spans="1:16" x14ac:dyDescent="0.3">
      <c r="A9" s="3" t="s">
        <v>58</v>
      </c>
      <c r="B9" s="4">
        <v>2840298.27</v>
      </c>
      <c r="C9" s="4">
        <v>1984959.9914000034</v>
      </c>
      <c r="D9" s="4">
        <v>855338.27859999659</v>
      </c>
      <c r="E9" s="5">
        <v>0.3011438226873252</v>
      </c>
    </row>
    <row r="10" spans="1:16" x14ac:dyDescent="0.3">
      <c r="A10" s="3" t="s">
        <v>59</v>
      </c>
      <c r="B10" s="4">
        <v>6950493.5499999998</v>
      </c>
      <c r="C10" s="4">
        <v>4549649.0948999906</v>
      </c>
      <c r="D10" s="4">
        <v>2400844.4551000092</v>
      </c>
      <c r="E10" s="5">
        <v>0.34542071549724829</v>
      </c>
      <c r="K10" s="2" t="s">
        <v>10</v>
      </c>
      <c r="L10" s="2" t="s">
        <v>52</v>
      </c>
      <c r="M10" s="2"/>
      <c r="N10" s="2"/>
      <c r="O10" s="2"/>
      <c r="P10" s="2"/>
    </row>
    <row r="11" spans="1:16" x14ac:dyDescent="0.3">
      <c r="A11" s="3" t="s">
        <v>60</v>
      </c>
      <c r="B11" s="4">
        <v>35058881.399999999</v>
      </c>
      <c r="C11" s="4">
        <v>21664194.791300066</v>
      </c>
      <c r="D11" s="4">
        <v>13394686.608699933</v>
      </c>
      <c r="E11" s="5">
        <v>0.38206257797774268</v>
      </c>
      <c r="K11" s="2" t="s">
        <v>81</v>
      </c>
      <c r="L11" s="2" t="s">
        <v>48</v>
      </c>
      <c r="M11" s="2" t="s">
        <v>49</v>
      </c>
      <c r="N11" s="2" t="s">
        <v>50</v>
      </c>
      <c r="O11" s="2" t="s">
        <v>51</v>
      </c>
      <c r="P11" s="2" t="s">
        <v>19</v>
      </c>
    </row>
    <row r="12" spans="1:16" x14ac:dyDescent="0.3">
      <c r="A12" s="3" t="s">
        <v>61</v>
      </c>
      <c r="B12" s="4">
        <v>22886336.25</v>
      </c>
      <c r="C12" s="4">
        <v>13486234.367200002</v>
      </c>
      <c r="D12" s="4">
        <v>9400101.8827999979</v>
      </c>
      <c r="E12" s="5">
        <v>0.41072986869184874</v>
      </c>
      <c r="K12" s="3" t="s">
        <v>86</v>
      </c>
      <c r="L12" s="5">
        <v>0.38989787694631423</v>
      </c>
      <c r="M12" s="5">
        <v>0.37846480544187028</v>
      </c>
      <c r="N12" s="5">
        <v>0.38269200230549033</v>
      </c>
      <c r="O12" s="5">
        <v>0.38002904199264409</v>
      </c>
      <c r="P12" s="5">
        <v>0.38308437901058207</v>
      </c>
    </row>
    <row r="13" spans="1:16" x14ac:dyDescent="0.3">
      <c r="A13" s="3" t="s">
        <v>62</v>
      </c>
      <c r="B13" s="4">
        <v>25944172.039999999</v>
      </c>
      <c r="C13" s="4">
        <v>14726089.599699998</v>
      </c>
      <c r="D13" s="4">
        <v>11218082.440300001</v>
      </c>
      <c r="E13" s="5">
        <v>0.43239315646705839</v>
      </c>
      <c r="K13" s="3" t="s">
        <v>64</v>
      </c>
      <c r="L13" s="5">
        <v>0.32265661321567751</v>
      </c>
      <c r="M13" s="5">
        <v>0.31810745423020031</v>
      </c>
      <c r="N13" s="5">
        <v>0.31920102583978888</v>
      </c>
      <c r="O13" s="5">
        <v>0.31971816063025216</v>
      </c>
      <c r="P13" s="5">
        <v>0.32003445677314968</v>
      </c>
    </row>
    <row r="14" spans="1:16" x14ac:dyDescent="0.3">
      <c r="A14" s="3" t="s">
        <v>63</v>
      </c>
      <c r="B14" s="4">
        <v>12006271.039999999</v>
      </c>
      <c r="C14" s="4">
        <v>8863150.5121000074</v>
      </c>
      <c r="D14" s="4">
        <v>3143120.5278999917</v>
      </c>
      <c r="E14" s="5">
        <v>0.26178990274568981</v>
      </c>
      <c r="K14" s="3" t="s">
        <v>87</v>
      </c>
      <c r="L14" s="5">
        <v>0.37097631401349362</v>
      </c>
      <c r="M14" s="5">
        <v>0.37445340838407498</v>
      </c>
      <c r="N14" s="5">
        <v>0.37466464320883608</v>
      </c>
      <c r="O14" s="5">
        <v>0.37385126996782636</v>
      </c>
      <c r="P14" s="5">
        <v>0.3733541144522059</v>
      </c>
    </row>
    <row r="15" spans="1:16" x14ac:dyDescent="0.3">
      <c r="A15" s="3" t="s">
        <v>64</v>
      </c>
      <c r="B15" s="4">
        <v>161262512.18000001</v>
      </c>
      <c r="C15" s="4">
        <v>109652951.69660027</v>
      </c>
      <c r="D15" s="4">
        <v>51609560.483399734</v>
      </c>
      <c r="E15" s="5">
        <v>0.32003445677314968</v>
      </c>
      <c r="K15" s="3" t="s">
        <v>88</v>
      </c>
      <c r="L15" s="5">
        <v>0.37881068797678197</v>
      </c>
      <c r="M15" s="5">
        <v>0.38715787605742857</v>
      </c>
      <c r="N15" s="5">
        <v>0.38249922925809549</v>
      </c>
      <c r="O15" s="5">
        <v>0.38313479753712604</v>
      </c>
      <c r="P15" s="5">
        <v>0.3828878193382681</v>
      </c>
    </row>
    <row r="16" spans="1:16" x14ac:dyDescent="0.3">
      <c r="A16" s="3" t="s">
        <v>65</v>
      </c>
      <c r="B16" s="4">
        <v>18414576.809999999</v>
      </c>
      <c r="C16" s="4">
        <v>11341862.119900001</v>
      </c>
      <c r="D16" s="4">
        <v>7072714.6900999974</v>
      </c>
      <c r="E16" s="5">
        <v>0.38408239098164743</v>
      </c>
      <c r="K16" s="3" t="s">
        <v>89</v>
      </c>
      <c r="L16" s="5">
        <v>0.38475217925862198</v>
      </c>
      <c r="M16" s="5">
        <v>0.38440492866947173</v>
      </c>
      <c r="N16" s="5">
        <v>0.3812428564811991</v>
      </c>
      <c r="O16" s="5">
        <v>0.38121102173506072</v>
      </c>
      <c r="P16" s="5">
        <v>0.3830912013364362</v>
      </c>
    </row>
    <row r="17" spans="1:16" x14ac:dyDescent="0.3">
      <c r="A17" s="3" t="s">
        <v>66</v>
      </c>
      <c r="B17" s="4">
        <v>11717810.460000001</v>
      </c>
      <c r="C17" s="4">
        <v>8187152.0091000218</v>
      </c>
      <c r="D17" s="4">
        <v>3530658.4508999791</v>
      </c>
      <c r="E17" s="5">
        <v>0.30130701148924188</v>
      </c>
      <c r="K17" s="3" t="s">
        <v>90</v>
      </c>
      <c r="L17" s="5">
        <v>0.38638417514412132</v>
      </c>
      <c r="M17" s="5">
        <v>0.38285937420241589</v>
      </c>
      <c r="N17" s="5">
        <v>0.38599976969399669</v>
      </c>
      <c r="O17" s="5">
        <v>0.38480075989852203</v>
      </c>
      <c r="P17" s="5">
        <v>0.38500851563078525</v>
      </c>
    </row>
    <row r="18" spans="1:16" x14ac:dyDescent="0.3">
      <c r="A18" s="3" t="s">
        <v>67</v>
      </c>
      <c r="B18" s="4">
        <v>7922197.0099999998</v>
      </c>
      <c r="C18" s="4">
        <v>4236964.9883000022</v>
      </c>
      <c r="D18" s="4">
        <v>3685232.0216999976</v>
      </c>
      <c r="E18" s="5">
        <v>0.46517803294316179</v>
      </c>
    </row>
    <row r="19" spans="1:16" x14ac:dyDescent="0.3">
      <c r="A19" s="3" t="s">
        <v>68</v>
      </c>
      <c r="B19" s="4">
        <v>7984235.1399999997</v>
      </c>
      <c r="C19" s="4">
        <v>4628370.2107999986</v>
      </c>
      <c r="D19" s="4">
        <v>3355864.9292000011</v>
      </c>
      <c r="E19" s="5">
        <v>0.42031138491745385</v>
      </c>
    </row>
    <row r="20" spans="1:16" x14ac:dyDescent="0.3">
      <c r="A20" s="3" t="s">
        <v>69</v>
      </c>
      <c r="B20" s="4">
        <v>11402159.76</v>
      </c>
      <c r="C20" s="4">
        <v>5903405.6805000016</v>
      </c>
      <c r="D20" s="4">
        <v>5498754.0794999981</v>
      </c>
      <c r="E20" s="5">
        <v>0.48225548450831374</v>
      </c>
    </row>
    <row r="21" spans="1:16" x14ac:dyDescent="0.3">
      <c r="A21" s="3" t="s">
        <v>70</v>
      </c>
      <c r="B21" s="4">
        <v>13677506.75</v>
      </c>
      <c r="C21" s="4">
        <v>9645390.2216000129</v>
      </c>
      <c r="D21" s="4">
        <v>4032116.5283999871</v>
      </c>
      <c r="E21" s="5">
        <v>0.29479908890558487</v>
      </c>
      <c r="K21" s="2" t="s">
        <v>53</v>
      </c>
      <c r="L21" s="2" t="s" vm="5">
        <v>5</v>
      </c>
    </row>
    <row r="22" spans="1:16" x14ac:dyDescent="0.3">
      <c r="A22" s="3" t="s">
        <v>71</v>
      </c>
      <c r="B22" s="4">
        <v>5656740.3200000003</v>
      </c>
      <c r="C22" s="4">
        <v>3609869.4284999939</v>
      </c>
      <c r="D22" s="4">
        <v>2046870.8915000064</v>
      </c>
      <c r="E22" s="5">
        <v>0.36184635951257638</v>
      </c>
    </row>
    <row r="23" spans="1:16" x14ac:dyDescent="0.3">
      <c r="A23" s="3" t="s">
        <v>72</v>
      </c>
      <c r="B23" s="4">
        <v>31857231.300000001</v>
      </c>
      <c r="C23" s="4">
        <v>19403683.236900076</v>
      </c>
      <c r="D23" s="4">
        <v>12453548.063099924</v>
      </c>
      <c r="E23" s="5">
        <v>0.39091746378788178</v>
      </c>
      <c r="K23" s="2" t="s">
        <v>10</v>
      </c>
      <c r="L23" s="2" t="s">
        <v>52</v>
      </c>
      <c r="M23" s="2"/>
      <c r="N23" s="2"/>
      <c r="O23" s="2"/>
      <c r="P23" s="2"/>
    </row>
    <row r="24" spans="1:16" x14ac:dyDescent="0.3">
      <c r="A24" s="3" t="s">
        <v>73</v>
      </c>
      <c r="B24" s="4">
        <v>5189452.4400000004</v>
      </c>
      <c r="C24" s="4">
        <v>2980742.9290000112</v>
      </c>
      <c r="D24" s="4">
        <v>2208709.5109999892</v>
      </c>
      <c r="E24" s="5">
        <v>0.42561513696038211</v>
      </c>
      <c r="K24" s="2" t="s">
        <v>81</v>
      </c>
      <c r="L24" s="2" t="s">
        <v>48</v>
      </c>
      <c r="M24" s="2" t="s">
        <v>49</v>
      </c>
      <c r="N24" s="2" t="s">
        <v>50</v>
      </c>
      <c r="O24" s="2" t="s">
        <v>51</v>
      </c>
      <c r="P24" s="2" t="s">
        <v>19</v>
      </c>
    </row>
    <row r="25" spans="1:16" x14ac:dyDescent="0.3">
      <c r="A25" s="3" t="s">
        <v>74</v>
      </c>
      <c r="B25" s="4">
        <v>11829546.960000001</v>
      </c>
      <c r="C25" s="4">
        <v>6846307.8659000462</v>
      </c>
      <c r="D25" s="4">
        <v>4983239.0940999547</v>
      </c>
      <c r="E25" s="5">
        <v>0.42125358739012558</v>
      </c>
      <c r="K25" s="3" t="s">
        <v>86</v>
      </c>
      <c r="L25" s="5">
        <v>0.43336338583084366</v>
      </c>
      <c r="M25" s="5">
        <v>0.4304203478566796</v>
      </c>
      <c r="N25" s="5">
        <v>0.42767469263300484</v>
      </c>
      <c r="O25" s="5">
        <v>0.41791787272016939</v>
      </c>
      <c r="P25" s="5">
        <v>0.42823980251923827</v>
      </c>
    </row>
    <row r="26" spans="1:16" x14ac:dyDescent="0.3">
      <c r="A26" s="3" t="s">
        <v>75</v>
      </c>
      <c r="B26" s="4">
        <v>48965337.950000003</v>
      </c>
      <c r="C26" s="4">
        <v>31375574.066199984</v>
      </c>
      <c r="D26" s="4">
        <v>17589763.883800019</v>
      </c>
      <c r="E26" s="5">
        <v>0.35922888762171851</v>
      </c>
      <c r="K26" s="3" t="s">
        <v>64</v>
      </c>
      <c r="L26" s="5">
        <v>0.32348034967803552</v>
      </c>
      <c r="M26" s="5">
        <v>0.32129928587299911</v>
      </c>
      <c r="N26" s="5">
        <v>0.32442150323146329</v>
      </c>
      <c r="O26" s="5">
        <v>0.32027940420333711</v>
      </c>
      <c r="P26" s="5">
        <v>0.32207329269468565</v>
      </c>
    </row>
    <row r="27" spans="1:16" x14ac:dyDescent="0.3">
      <c r="A27" s="3" t="s">
        <v>76</v>
      </c>
      <c r="B27" s="4">
        <v>12618989.83</v>
      </c>
      <c r="C27" s="4">
        <v>8437890.9783999883</v>
      </c>
      <c r="D27" s="4">
        <v>4181098.8516000118</v>
      </c>
      <c r="E27" s="5">
        <v>0.33133387917153206</v>
      </c>
      <c r="K27" s="3" t="s">
        <v>87</v>
      </c>
      <c r="L27" s="5">
        <v>0.39868349886980298</v>
      </c>
      <c r="M27" s="5">
        <v>0.40058959078858974</v>
      </c>
      <c r="N27" s="5">
        <v>0.39114543058792584</v>
      </c>
      <c r="O27" s="5">
        <v>0.39669217242787869</v>
      </c>
      <c r="P27" s="5">
        <v>0.3978451713863575</v>
      </c>
    </row>
    <row r="28" spans="1:16" x14ac:dyDescent="0.3">
      <c r="A28" s="3" t="s">
        <v>77</v>
      </c>
      <c r="B28" s="4">
        <v>1767821.3</v>
      </c>
      <c r="C28" s="4">
        <v>1056831.3793000036</v>
      </c>
      <c r="D28" s="4">
        <v>710989.92069999641</v>
      </c>
      <c r="E28" s="5">
        <v>0.40218427094412562</v>
      </c>
      <c r="K28" s="3" t="s">
        <v>88</v>
      </c>
      <c r="L28" s="5">
        <v>0.37647924219724205</v>
      </c>
      <c r="M28" s="5">
        <v>0.37844477203447158</v>
      </c>
      <c r="N28" s="5">
        <v>0.38509968246931298</v>
      </c>
      <c r="O28" s="5">
        <v>0.37741001000114011</v>
      </c>
      <c r="P28" s="5">
        <v>0.37811767762925319</v>
      </c>
    </row>
    <row r="29" spans="1:16" x14ac:dyDescent="0.3">
      <c r="A29" s="3" t="s">
        <v>78</v>
      </c>
      <c r="B29" s="4">
        <v>34152244.240000002</v>
      </c>
      <c r="C29" s="4">
        <v>18739462.579300065</v>
      </c>
      <c r="D29" s="4">
        <v>15412781.660699937</v>
      </c>
      <c r="E29" s="5">
        <v>0.45129630581196428</v>
      </c>
      <c r="K29" s="3" t="s">
        <v>89</v>
      </c>
      <c r="L29" s="5">
        <v>0.38413370256303242</v>
      </c>
      <c r="M29" s="5">
        <v>0.38292638802218493</v>
      </c>
      <c r="N29" s="5">
        <v>0.38778780868985196</v>
      </c>
      <c r="O29" s="5">
        <v>0.37689561964491103</v>
      </c>
      <c r="P29" s="5">
        <v>0.38234476683821911</v>
      </c>
    </row>
    <row r="30" spans="1:16" x14ac:dyDescent="0.3">
      <c r="A30" s="3" t="s">
        <v>79</v>
      </c>
      <c r="B30" s="4">
        <v>87780946.540000007</v>
      </c>
      <c r="C30" s="4">
        <v>55312877.968700089</v>
      </c>
      <c r="D30" s="4">
        <v>32468068.571299918</v>
      </c>
      <c r="E30" s="5">
        <v>0.3698760363275973</v>
      </c>
      <c r="K30" s="3" t="s">
        <v>90</v>
      </c>
      <c r="L30" s="5">
        <v>0.38458368306700264</v>
      </c>
      <c r="M30" s="5">
        <v>0.37283218324693984</v>
      </c>
      <c r="N30" s="5">
        <v>0.38156393240479242</v>
      </c>
      <c r="O30" s="5">
        <v>0.37782722493269677</v>
      </c>
      <c r="P30" s="5">
        <v>0.37897721682698698</v>
      </c>
    </row>
    <row r="35" spans="11:16" x14ac:dyDescent="0.3">
      <c r="K35" s="2" t="s">
        <v>53</v>
      </c>
      <c r="L35" s="2" t="s" vm="6">
        <v>4</v>
      </c>
    </row>
    <row r="37" spans="11:16" x14ac:dyDescent="0.3">
      <c r="K37" s="2" t="s">
        <v>10</v>
      </c>
      <c r="L37" s="2" t="s">
        <v>52</v>
      </c>
      <c r="M37" s="2"/>
      <c r="N37" s="2"/>
      <c r="O37" s="2"/>
      <c r="P37" s="2"/>
    </row>
    <row r="38" spans="11:16" x14ac:dyDescent="0.3">
      <c r="K38" s="2" t="s">
        <v>81</v>
      </c>
      <c r="L38" s="2" t="s">
        <v>48</v>
      </c>
      <c r="M38" s="2" t="s">
        <v>49</v>
      </c>
      <c r="N38" s="2" t="s">
        <v>50</v>
      </c>
      <c r="O38" s="2" t="s">
        <v>51</v>
      </c>
      <c r="P38" s="2" t="s">
        <v>19</v>
      </c>
    </row>
    <row r="39" spans="11:16" x14ac:dyDescent="0.3">
      <c r="K39" s="3" t="s">
        <v>86</v>
      </c>
      <c r="L39" s="5">
        <v>0.42976508165700877</v>
      </c>
      <c r="M39" s="5">
        <v>0.42203612922769146</v>
      </c>
      <c r="N39" s="5">
        <v>0.42591777333067843</v>
      </c>
      <c r="O39" s="5">
        <v>0.42455477530384839</v>
      </c>
      <c r="P39" s="5">
        <v>0.42566706554682787</v>
      </c>
    </row>
    <row r="40" spans="11:16" x14ac:dyDescent="0.3">
      <c r="K40" s="3" t="s">
        <v>64</v>
      </c>
      <c r="L40" s="5">
        <v>0.4253682694056678</v>
      </c>
      <c r="M40" s="5">
        <v>0.42249821798003206</v>
      </c>
      <c r="N40" s="5">
        <v>0.42044767349741918</v>
      </c>
      <c r="O40" s="5">
        <v>0.42537682430396778</v>
      </c>
      <c r="P40" s="5">
        <v>0.4235211470222332</v>
      </c>
    </row>
    <row r="41" spans="11:16" x14ac:dyDescent="0.3">
      <c r="K41" s="3" t="s">
        <v>87</v>
      </c>
      <c r="L41" s="5">
        <v>0.35145535174740711</v>
      </c>
      <c r="M41" s="5">
        <v>0.35418344565500748</v>
      </c>
      <c r="N41" s="5">
        <v>0.35359958252716206</v>
      </c>
      <c r="O41" s="5">
        <v>0.3571907935200786</v>
      </c>
      <c r="P41" s="5">
        <v>0.35389516812370941</v>
      </c>
    </row>
    <row r="42" spans="11:16" x14ac:dyDescent="0.3">
      <c r="K42" s="3" t="s">
        <v>88</v>
      </c>
      <c r="L42" s="5">
        <v>0.36594634899726802</v>
      </c>
      <c r="M42" s="5">
        <v>0.37009948198457071</v>
      </c>
      <c r="N42" s="5">
        <v>0.36542699525454081</v>
      </c>
      <c r="O42" s="5">
        <v>0.36558294497378302</v>
      </c>
      <c r="P42" s="5">
        <v>0.36694249399146178</v>
      </c>
    </row>
    <row r="43" spans="11:16" x14ac:dyDescent="0.3">
      <c r="K43" s="3" t="s">
        <v>89</v>
      </c>
      <c r="L43" s="5">
        <v>0.44507243130896368</v>
      </c>
      <c r="M43" s="5">
        <v>0.44345630135973579</v>
      </c>
      <c r="N43" s="5">
        <v>0.44049661892944919</v>
      </c>
      <c r="O43" s="5">
        <v>0.44480386260948868</v>
      </c>
      <c r="P43" s="5">
        <v>0.44352010489210841</v>
      </c>
    </row>
    <row r="44" spans="11:16" x14ac:dyDescent="0.3">
      <c r="K44" s="3" t="s">
        <v>90</v>
      </c>
      <c r="L44" s="5">
        <v>0.4451918962190145</v>
      </c>
      <c r="M44" s="5">
        <v>0.44054930849427082</v>
      </c>
      <c r="N44" s="5">
        <v>0.44005042023345625</v>
      </c>
      <c r="O44" s="5">
        <v>0.4415740895623626</v>
      </c>
      <c r="P44" s="5">
        <v>0.44207311752031186</v>
      </c>
    </row>
    <row r="49" spans="14:14" ht="15.6" x14ac:dyDescent="0.3">
      <c r="N49" s="10"/>
    </row>
    <row r="51" spans="14:14" x14ac:dyDescent="0.3">
      <c r="N51" s="28"/>
    </row>
    <row r="169" spans="4:9" x14ac:dyDescent="0.3">
      <c r="H169" s="1"/>
      <c r="I169" s="1"/>
    </row>
    <row r="170" spans="4:9" x14ac:dyDescent="0.3">
      <c r="D170" s="1"/>
      <c r="E170" s="1"/>
    </row>
  </sheetData>
  <conditionalFormatting pivot="1" sqref="B8:B30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8:C30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8:D30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30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L12:O17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L25:O3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L39:O44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30" orientation="portrait" r:id="rId5"/>
  <headerFooter>
    <oddHeader>&amp;L&amp;"Avenir Next LT Pro,Bold"&amp;14AtliQ hardware&amp;R&amp;G</oddHeader>
  </headerFooter>
  <legacyDrawingHF r:id="rId6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 f i n a n c i a l _ r e f 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 f i n a n c i a l _ r e f 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 f a c t _ s a l e s _ m o n t h l y _ w i t h _ C O G S 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 f a c t _ s a l e s _ m o n t h l y _ w i t h _ C O G S 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 C o l u m n s \ C O G S < / K e y > < / D i a g r a m O b j e c t K e y > < D i a g r a m O b j e c t K e y > < K e y > C o l u m n s \ F Y < / K e y > < / D i a g r a m O b j e c t K e y > < D i a g r a m O b j e c t K e y > < K e y > C o l u m n s \ C u s t o m e r 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 T a g s \ T a b l e s \ & l t ; T a b l e s \ f a c t _ s a l e s _ m o n t h l y _ w i t h _ C O G S & g t ; 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 T a g s \ T a b l e s \ & l t ; T a b l e s \ f i n a n c i a l _ r e f & g t ; 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 T a b l e s \ S a l e s \ M e a s u r e s \ n e t _ s a l e s < / K e y > < / D i a g r a m O b j e c t K e y > < D i a g r a m O b j e c t K e y > < K e y > T a b l e s \ S a l e s \ M e a s u r e s \ t o t a l   C O G S < / K e y > < / D i a g r a m O b j e c t K e y > < D i a g r a m O b j e c t K e y > < K e y > T a b l e s \ S a l e s \ M e a s u r e s \ G r o s s   m a r g i n < / K e y > < / D i a g r a m O b j e c t K e y > < D i a g r a m O b j e c t K e y > < K e y > T a b l e s \ S a l e s \ M e a s u r e s \ G M   % < / K e y > < / D i a g r a m O b j e c t K e y > < D i a g r a m O b j e c t K e y > < K e y > T a b l e s \ S a l e s \ M e a s u r e s \ n e t   s a l e s   2 0 < / K e y > < / D i a g r a m O b j e c t K e y > < D i a g r a m O b j e c t K e y > < K e y > T a b l e s \ S a l e s \ M e a s u r e s \ n e t   s a l e s   2 1 < / K e y > < / D i a g r a m O b j e c t K e y > < D i a g r a m O b j e c t K e y > < K e y > T a b l e s \ S a l e s \ M e a s u r e s \ 2 0 2 0   v s   2 0 2 1 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 T a b l e s \ f a c t _ s a l e s _ m o n t h l y _ w i t h _ C O G S < / K e y > < / D i a g r a m O b j e c t K e y > < D i a g r a m O b j e c t K e y > < K e y > T a b l e s \ f a c t _ s a l e s _ m o n t h l y _ w i t h _ C O G S \ C o l u m n s \ d a t e < / K e y > < / D i a g r a m O b j e c t K e y > < D i a g r a m O b j e c t K e y > < K e y > T a b l e s \ f a c t _ s a l e s _ m o n t h l y _ w i t h _ C O G S \ C o l u m n s \ p r o d u c t _ c o d e < / K e y > < / D i a g r a m O b j e c t K e y > < D i a g r a m O b j e c t K e y > < K e y > T a b l e s \ f a c t _ s a l e s _ m o n t h l y _ w i t h _ C O G S \ C o l u m n s \ c u s t o m e r _ c o d e < / K e y > < / D i a g r a m O b j e c t K e y > < D i a g r a m O b j e c t K e y > < K e y > T a b l e s \ f a c t _ s a l e s _ m o n t h l y _ w i t h _ C O G S \ C o l u m n s \ Q t y < / K e y > < / D i a g r a m O b j e c t K e y > < D i a g r a m O b j e c t K e y > < K e y > T a b l e s \ f a c t _ s a l e s _ m o n t h l y _ w i t h _ C O G S \ C o l u m n s \ n e t _ s a l e s _ a m o u n t < / K e y > < / D i a g r a m O b j e c t K e y > < D i a g r a m O b j e c t K e y > < K e y > T a b l e s \ f a c t _ s a l e s _ m o n t h l y _ w i t h _ C O G S \ C o l u m n s \ f r e i g h t _ c o s t < / K e y > < / D i a g r a m O b j e c t K e y > < D i a g r a m O b j e c t K e y > < K e y > T a b l e s \ f a c t _ s a l e s _ m o n t h l y _ w i t h _ C O G S \ C o l u m n s \ m a n u f a c t u r i n g _ c o s t < / K e y > < / D i a g r a m O b j e c t K e y > < D i a g r a m O b j e c t K e y > < K e y > T a b l e s \ f a c t _ s a l e s _ m o n t h l y _ w i t h _ C O G S \ C o l u m n s \ C O G S < / K e y > < / D i a g r a m O b j e c t K e y > < D i a g r a m O b j e c t K e y > < K e y > T a b l e s \ f a c t _ s a l e s _ m o n t h l y _ w i t h _ C O G S \ C o l u m n s \ F Y < / K e y > < / D i a g r a m O b j e c t K e y > < D i a g r a m O b j e c t K e y > < K e y > T a b l e s \ f a c t _ s a l e s _ m o n t h l y _ w i t h _ C O G S \ C o l u m n s \ C u s t o m e r < / K e y > < / D i a g r a m O b j e c t K e y > < D i a g r a m O b j e c t K e y > < K e y > T a b l e s \ f a c t _ s a l e s _ m o n t h l y _ w i t h _ C O G S \ M e a s u r e s \ S u m   o f   n e t _ s a l e s _ a m o u n t < / K e y > < / D i a g r a m O b j e c t K e y > < D i a g r a m O b j e c t K e y > < K e y > T a b l e s \ f a c t _ s a l e s _ m o n t h l y _ w i t h _ C O G S \ S u m 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 T a b l e s \ f i n a n c i a l _ r e f < / K e y > < / D i a g r a m O b j e c t K e y > < D i a g r a m O b j e c t K e y > < K e y > T a b l e s \ f i n a n c i a l _ r e f \ C o l u m n s \ d a t e < / K e y > < / D i a g r a m O b j e c t K e y > < D i a g r a m O b j e c t K e y > < K e y > T a b l e s \ f i n a n c i a l _ r e f \ C o l u m n s \ p r o d u c t _ c o d e < / K e y > < / D i a g r a m O b j e c t K e y > < D i a g r a m O b j e c t K e y > < K e y > T a b l e s \ f i n a n c i a l _ r e f \ C o l u m n s \ c u s t o m e r _ c o d e < / K e y > < / D i a g r a m O b j e c t K e y > < D i a g r a m O b j e c t K e y > < K e y > T a b l e s \ f i n a n c i a l _ r e f \ C o l u m n s \ Q t y < / K e y > < / D i a g r a m O b j e c t K e y > < D i a g r a m O b j e c t K e y > < K e y > T a b l e s \ f i n a n c i a l _ r e f \ C o l u m n s \ n e t _ s a l e s _ a m o u n t < / K e y > < / D i a g r a m O b j e c t K e y > < D i a g r a m O b j e c t K e y > < K e y > T a b l e s \ f i n a n c i a l _ r e f \ C o l u m n s \ f r e i g h t _ c o s t < / K e y > < / D i a g r a m O b j e c t K e y > < D i a g r a m O b j e c t K e y > < K e y > T a b l e s \ f i n a n c i a l _ r e f \ C o l u m n s \ m a n u f a c t u r i n g _ c o s t 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 R e l a t i o n s h i p s \ & l t ; T a b l e s \ f a c t _ s a l e s _ m o n t h l y _ w i t h _ C O G S \ C o l u m n s \ p r o d u c t _ c o d e & g t ; - & l t ; T a b l e s \ d i m _ p r o d u c t \ C o l u m n s \ p r o d u c t _ c o d e & g t ; 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 R e l a t i o n s h i p s \ & l t ; T a b l e s \ f a c t _ s a l e s _ m o n t h l y _ w i t h _ C O G S \ C o l u m n s \ p r o d u c t _ c o d e & g t ; - & l t ; T a b l e s \ d i m _ p r o d u c t \ C o l u m n s \ p r o d u c t _ c o d e & g t ; \ F K 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 R e l a t i o n s h i p s \ & l t ; T a b l e s \ f a c t _ s a l e s _ m o n t h l y _ w i t h _ C O G S \ C o l u m n s \ p r o d u c t _ c o d e & g t ; - & l t ; T a b l e s \ d i m _ p r o d u c t \ C o l u m n s \ p r o d u c t _ c o d e & g t ; \ P K 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 R e l a t i o n s h i p s \ & l t ; T a b l e s \ f a c t _ s a l e s _ m o n t h l y _ w i t h _ C O G S \ C o l u m n s \ p r o d u c t _ c o d e & g t ; - & l t ; T a b l e s \ d i m _ p r o d u c t \ C o l u m n s \ p r o d u c t _ c o d e & g t ; \ C r o s s F i l t e r 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 R e l a t i o n s h i p s \ & l t ; T a b l e s \ f a c t _ s a l e s _ m o n t h l y _ w i t h _ C O G S \ C o l u m n s \ c u s t o m e r _ c o d e & g t ; - & l t ; T a b l e s \ d i m _ c u s t o m e r \ C o l u m n s \ c u s t o m e r _ c o d e & g t ; 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 R e l a t i o n s h i p s \ & l t ; T a b l e s \ f a c t _ s a l e s _ m o n t h l y _ w i t h _ C O G S \ C o l u m n s \ c u s t o m e r _ c o d e & g t ; - & l t ; T a b l e s \ d i m _ c u s t o m e r \ C o l u m n s \ c u s t o m e r _ c o d e & g t ; \ F K 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 R e l a t i o n s h i p s \ & l t ; T a b l e s \ f a c t _ s a l e s _ m o n t h l y _ w i t h _ C O G S \ C o l u m n s \ c u s t o m e r _ c o d e & g t ; - & l t ; T a b l e s \ d i m _ c u s t o m e r \ C o l u m n s \ c u s t o m e r _ c o d e & g t ; \ P K 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G S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 R e l a t i o n s h i p s \ & l t ; T a b l e s \ f a c t _ s a l e s _ m o n t h l y _ w i t h _ C O G S \ C o l u m n s \ d a t e & g t ; - & l t ; T a b l e s \ d i m _ d a t e \ C o l u m n s \ d a t e & g t ; 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 R e l a t i o n s h i p s \ & l t ; T a b l e s \ f a c t _ s a l e s _ m o n t h l y _ w i t h _ C O G S \ C o l u m n s \ d a t e & g t ; - & l t ; T a b l e s \ d i m _ d a t e \ C o l u m n s \ d a t e & g t ; \ F K 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 R e l a t i o n s h i p s \ & l t ; T a b l e s \ f a c t _ s a l e s _ m o n t h l y _ w i t h _ C O G S \ C o l u m n s \ d a t e & g t ; - & l t ; T a b l e s \ d i m _ d a t e \ C o l u m n s \ d a t e & g t ; \ P K 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 R e l a t i o n s h i p s \ & l t ; T a b l e s \ f a c t _ s a l e s _ m o n t h l y _ w i t h _ C O G S \ C o l u m n s \ d a t e & g t ; - & l t ; T a b l e s \ d i m _ d a t e \ C o l u m n s \ d a t e & g t ; \ C r o s s F i l t e r 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 T a b l e s \ f i n a n c i a l _ r e f 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 T a g s \ T a b l e s \ & l t ; T a b l e s \ f a c t _ s a l e s _ m o n t h l y _ w i t h _ C O G S & g t ; 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 T a g s \ T a b l e s \ & l t ; T a b l e s \ f i n a n c i a l _ r e f & g t ; 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 6 6 . 2 2 6 6 6 6 6 6 6 6 6 6 6 8 8 < / S c r o l l V e r t i c a l O f f s e t > < T a b I n d e x > 3 < / T a b I n d e x > < T o p > 2 3 4 . 3 9 9 9 9 9 9 9 9 9 9 9 9 8 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 3 3 9 . 5 0 3 8 1 0 5 6 7 6 6 5 8 2 < / L e f t > < S c r o l l V e r t i c a l O f f s e t > 1 8 . 4 2 0 0 0 0 0 0 0 0 0 0 0 1 6 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 9 1 0 . 9 1 1 4 3 1 7 0 2 9 9 7 1 1 < / L e f t > < S c r o l l V e r t i c a l O f f s e t > 4 2 . 3 2 3 3 3 3 3 3 3 3 3 3 3 5 2 < / S c r o l l V e r t i c a l O f f s e t > < T a b I n d e x > 5 < / T a b I n d e x > < T o p > 2 6 1 . 2 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 5 4 0 . 4 1 5 2 4 2 2 7 0 6 6 3 1 6 < / L e f t > < T a b I n d e x > 4 < / T a b I n d e x > < T o p > 2 1 3 . 6 0 0 0 0 0 0 0 0 0 0 0 0 2 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 T a b l e s \ f a c t _ s a l e s _ m o n t h l y _ w i t h _ C O G S \ S u m 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 9 8 5 . 1 1 9 0 5 2 8 3 8 3 2 9 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 T a b l e s \ f i n a n c i a l _ r e f 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T a b I n d e x > 6 < / T a b I n d e x > < T o p > 3 9 8 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 T a b l e s \ f i n a n c i a l _ r e f \ C o l u m n s \ d a t e 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 T a b l e s \ f i n a n c i a l _ r e f \ C o l u m n s \ p r o d u c t _ c o d e 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 T a b l e s \ f i n a n c i a l _ r e f \ C o l u m n s \ c u s t o m e r _ c o d e 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 T a b l e s \ f i n a n c i a l _ r e f \ C o l u m n s \ Q t y 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 T a b l e s \ f i n a n c i a l _ r e f \ C o l u m n s \ n e t _ s a l e s _ a m o u n t 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 T a b l e s \ f i n a n c i a l _ r e f \ C o l u m n s \ f r e i g h t _ c o s t 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 T a b l e s \ f i n a n c i a l _ r e f \ C o l u m n s \ m a n u f a c t u r i n g _ c o s t 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 ( 5 5 5 . 5 0 3 8 1 0 5 6 7 6 6 6 , 6 5 ) .   E n d   p o i n t   2 :   ( 6 4 3 . 8 0 7 6 2 1 1 3 5 3 3 2 , 6 5 ) 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 5 5 5 . 5 0 3 8 1 0 5 6 7 6 6 5 8 2 < / b : _ x > < b : _ y > 6 5 < / b : _ y > < / b : P o i n t > < b : P o i n t > < b : _ x > 6 4 3 . 8 0 7 6 2 1 1 3 5 3 3 1 6 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 5 3 9 . 5 0 3 8 1 0 5 6 7 6 6 5 8 2 < / b : _ x > < b : _ y > 5 7 < / b : _ y > < / L a b e l L o c a t i o n > < L o c a t i o n   x m l n s : b = " h t t p : / / s c h e m a s . d a t a c o n t r a c t . o r g / 2 0 0 4 / 0 7 / S y s t e m . W i n d o w s " > < b : _ x > 5 3 9 . 5 0 3 8 1 0 5 6 7 6 6 5 8 2 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 5 7 < / b : _ y > < / L a b e l L o c a t i o n > < L o c a t i o n   x m l n s : b = " h t t p : / / s c h e m a s . d a t a c o n t r a c t . o r g / 2 0 0 4 / 0 7 / S y s t e m . W i n d o w s " > < b : _ x > 6 5 9 . 8 0 7 6 2 1 1 3 5 3 3 1 6 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 5 5 5 . 5 0 3 8 1 0 5 6 7 6 6 5 8 2 < / b : _ x > < b : _ y > 6 5 < / b : _ y > < / b : P o i n t > < b : P o i n t > < b : _ x > 6 4 3 . 8 0 7 6 2 1 1 3 5 3 3 1 6 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 ( 7 5 6 . 4 1 5 2 4 2 2 7 0 6 6 3 , 2 9 8 . 6 ) .   E n d   p o i n t   2 :   ( 8 9 4 . 9 1 1 4 3 1 7 0 2 9 9 7 , 3 3 6 . 2 ) 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 7 5 6 . 4 1 5 2 4 2 2 7 0 6 6 3 1 6 < / b : _ x > < b : _ y > 2 9 8 . 6 < / b : _ y > < / b : P o i n t > < b : P o i n t > < b : _ x > 8 2 3 . 6 6 3 3 3 7 < / b : _ x > < b : _ y > 2 9 8 . 6 < / b : _ y > < / b : P o i n t > < b : P o i n t > < b : _ x > 8 2 5 . 6 6 3 3 3 7 < / b : _ x > < b : _ y > 3 0 0 . 6 < / b : _ y > < / b : P o i n t > < b : P o i n t > < b : _ x > 8 2 5 . 6 6 3 3 3 7 < / b : _ x > < b : _ y > 3 3 4 . 2 < / b : _ y > < / b : P o i n t > < b : P o i n t > < b : _ x > 8 2 7 . 6 6 3 3 3 7 < / b : _ x > < b : _ y > 3 3 6 . 2 < / b : _ y > < / b : P o i n t > < b : P o i n t > < b : _ x > 8 9 4 . 9 1 1 4 3 1 7 0 2 9 9 7 1 1 < / b : _ x > < b : _ y > 3 3 6 . 2 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 7 4 0 . 4 1 5 2 4 2 2 7 0 6 6 3 1 6 < / b : _ x > < b : _ y > 2 9 0 . 6 < / b : _ y > < / L a b e l L o c a t i o n > < L o c a t i o n   x m l n s : b = " h t t p : / / s c h e m a s . d a t a c o n t r a c t . o r g / 2 0 0 4 / 0 7 / S y s t e m . W i n d o w s " > < b : _ x > 7 4 0 . 4 1 5 2 4 2 2 7 0 6 6 3 1 6 < / b : _ x > < b : _ y > 2 9 8 . 6 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 8 9 4 . 9 1 1 4 3 1 7 0 2 9 9 7 1 1 < / b : _ x > < b : _ y > 3 2 8 . 2 < / b : _ y > < / L a b e l L o c a t i o n > < L o c a t i o n   x m l n s : b = " h t t p : / / s c h e m a s . d a t a c o n t r a c t . o r g / 2 0 0 4 / 0 7 / S y s t e m . W i n d o w s " > < b : _ x > 9 1 0 . 9 1 1 4 3 1 7 0 2 9 9 7 1 1 < / b : _ x > < b : _ y > 3 3 6 . 2 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 7 5 6 . 4 1 5 2 4 2 2 7 0 6 6 3 1 6 < / b : _ x > < b : _ y > 2 9 8 . 6 < / b : _ y > < / b : P o i n t > < b : P o i n t > < b : _ x > 8 2 3 . 6 6 3 3 3 7 < / b : _ x > < b : _ y > 2 9 8 . 6 < / b : _ y > < / b : P o i n t > < b : P o i n t > < b : _ x > 8 2 5 . 6 6 3 3 3 7 < / b : _ x > < b : _ y > 3 0 0 . 6 < / b : _ y > < / b : P o i n t > < b : P o i n t > < b : _ x > 8 2 5 . 6 6 3 3 3 7 < / b : _ x > < b : _ y > 3 3 4 . 2 < / b : _ y > < / b : P o i n t > < b : P o i n t > < b : _ x > 8 2 7 . 6 6 3 3 3 7 < / b : _ x > < b : _ y > 3 3 6 . 2 < / b : _ y > < / b : P o i n t > < b : P o i n t > < b : _ x > 8 9 4 . 9 1 1 4 3 1 7 0 2 9 9 7 1 1 < / b : _ x > < b : _ y > 3 3 6 . 2 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 ( 6 3 2 . 8 0 7 6 2 1 , 1 9 7 . 6 ) .   E n d   p o i n t   2 :   ( 5 5 5 . 5 0 3 8 1 0 5 6 7 6 6 6 , 8 5 ) 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 6 3 2 . 8 0 7 6 2 1 < / b : _ x > < b : _ y > 1 9 7 . 6 < / b : _ y > < / b : P o i n t > < b : P o i n t > < b : _ x > 6 3 2 . 8 0 7 6 2 1 < / b : _ x > < b : _ y > 8 7 < / b : _ y > < / b : P o i n t > < b : P o i n t > < b : _ x > 6 3 0 . 8 0 7 6 2 1 < / b : _ x > < b : _ y > 8 5 < / b : _ y > < / b : P o i n t > < b : P o i n t > < b : _ x > 5 5 5 . 5 0 3 8 1 0 5 6 7 6 6 5 8 2 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 6 2 4 . 8 0 7 6 2 1 < / b : _ x > < b : _ y > 1 9 7 . 6 < / b : _ y > < / L a b e l L o c a t i o n > < L o c a t i o n   x m l n s : b = " h t t p : / / s c h e m a s . d a t a c o n t r a c t . o r g / 2 0 0 4 / 0 7 / S y s t e m . W i n d o w s " > < b : _ x > 6 3 2 . 8 0 7 6 2 1 < / b : _ x > < b : _ y > 2 1 3 . 6 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 5 3 9 . 5 0 3 8 1 0 5 6 7 6 6 5 8 2 < / b : _ x > < b : _ y > 7 7 < / b : _ y > < / L a b e l L o c a t i o n > < L o c a t i o n   x m l n s : b = " h t t p : / / s c h e m a s . d a t a c o n t r a c t . o r g / 2 0 0 4 / 0 7 / S y s t e m . W i n d o w s " > < b : _ x > 5 3 9 . 5 0 3 8 1 0 5 6 7 6 6 5 8 2 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 6 3 2 . 8 0 7 6 2 1 < / b : _ x > < b : _ y > 1 9 7 . 6 < / b : _ y > < / b : P o i n t > < b : P o i n t > < b : _ x > 6 3 2 . 8 0 7 6 2 1 < / b : _ x > < b : _ y > 8 7 < / b : _ y > < / b : P o i n t > < b : P o i n t > < b : _ x > 6 3 0 . 8 0 7 6 2 1 < / b : _ x > < b : _ y > 8 5 < / b : _ y > < / b : P o i n t > < b : P o i n t > < b : _ x > 5 5 5 . 5 0 3 8 1 0 5 6 7 6 6 5 8 2 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 ( 7 5 6 . 4 1 5 2 4 2 2 7 0 6 6 3 , 2 7 8 . 6 ) .   E n d   p o i n t   2 :   ( 9 6 9 . 1 1 9 0 5 2 8 3 8 3 2 9 , 7 5 ) 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 7 5 6 . 4 1 5 2 4 2 2 7 0 6 6 3 1 6 < / b : _ x > < b : _ y > 2 7 8 . 6 < / b : _ y > < / b : P o i n t > < b : P o i n t > < b : _ x > 8 7 7 . 3 0 7 6 2 0 9 9 5 5 < / b : _ x > < b : _ y > 2 7 8 . 6 < / b : _ y > < / b : P o i n t > < b : P o i n t > < b : _ x > 8 7 9 . 3 0 7 6 2 0 9 9 5 5 < / b : _ x > < b : _ y > 2 7 6 . 6 < / b : _ y > < / b : P o i n t > < b : P o i n t > < b : _ x > 8 7 9 . 3 0 7 6 2 0 9 9 5 5 < / b : _ x > < b : _ y > 7 7 < / b : _ y > < / b : P o i n t > < b : P o i n t > < b : _ x > 8 8 1 . 3 0 7 6 2 0 9 9 5 5 < / b : _ x > < b : _ y > 7 5 < / b : _ y > < / b : P o i n t > < b : P o i n t > < b : _ x > 9 6 9 . 1 1 9 0 5 2 8 3 8 3 2 9 1 4 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 7 4 0 . 4 1 5 2 4 2 2 7 0 6 6 3 1 6 < / b : _ x > < b : _ y > 2 7 0 . 6 < / b : _ y > < / L a b e l L o c a t i o n > < L o c a t i o n   x m l n s : b = " h t t p : / / s c h e m a s . d a t a c o n t r a c t . o r g / 2 0 0 4 / 0 7 / S y s t e m . W i n d o w s " > < b : _ x > 7 4 0 . 4 1 5 2 4 2 2 7 0 6 6 3 1 6 < / b : _ x > < b : _ y > 2 7 8 . 6 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 9 6 9 . 1 1 9 0 5 2 8 3 8 3 2 9 1 4 < / b : _ x > < b : _ y > 6 7 < / b : _ y > < / L a b e l L o c a t i o n > < L o c a t i o n   x m l n s : b = " h t t p : / / s c h e m a s . d a t a c o n t r a c t . o r g / 2 0 0 4 / 0 7 / S y s t e m . W i n d o w s " > < b : _ x > 9 8 5 . 1 1 9 0 5 2 8 3 8 3 2 9 1 4 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 R e l a t i o n s h i p s \ & l t ; T a b l e s \ f a c t _ s a l e s _ m o n t h l y _ w i t h _ C O G S \ C o l u m n s \ d a t e & g t ; - & l t ; T a b l e s \ d i m _ d a t e \ C o l u m n s \ d a t e & g t ; \ C r o s s F i l t e r 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 7 5 6 . 4 1 5 2 4 2 2 7 0 6 6 3 1 6 < / b : _ x > < b : _ y > 2 7 8 . 6 < / b : _ y > < / b : P o i n t > < b : P o i n t > < b : _ x > 8 7 7 . 3 0 7 6 2 0 9 9 5 5 < / b : _ x > < b : _ y > 2 7 8 . 6 < / b : _ y > < / b : P o i n t > < b : P o i n t > < b : _ x > 8 7 9 . 3 0 7 6 2 0 9 9 5 5 < / b : _ x > < b : _ y > 2 7 6 . 6 < / b : _ y > < / b : P o i n t > < b : P o i n t > < b : _ x > 8 7 9 . 3 0 7 6 2 0 9 9 5 5 < / b : _ x > < b : _ y > 7 7 < / b : _ y > < / b : P o i n t > < b : P o i n t > < b : _ x > 8 8 1 . 3 0 7 6 2 0 9 9 5 5 < / b : _ x > < b : _ y > 7 5 < / b : _ y > < / b : P o i n t > < b : P o i n t > < b : _ x > 9 6 9 . 1 1 9 0 5 2 8 3 8 3 2 9 1 4 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 M e a s u r e s \ t o t a l   C O G S < / K e y > < / D i a g r a m O b j e c t K e y > < D i a g r a m O b j e c t K e y > < K e y > M e a s u r e s \ t o t a l   C O G S \ T a g I n f o \ F o r m u l a < / K e y > < / D i a g r a m O b j e c t K e y > < D i a g r a m O b j e c t K e y > < K e y > M e a s u r e s \ t o t a l  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  m o n t h  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  s t a n d a l o n e = " n o " ? > < D a t a M a s h u p   x m l n s = " h t t p : / / s c h e m a s . m i c r o s o f t . c o m / D a t a M a s h u p " > A A A A A F Y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U 8 E l q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0 D M x M N U z s N G H C d r 4 Z u Y h F B g B H Q y S R R K 0 c S 7 N K S k t S r V L z d P 1 9 L P R h 3 F t 9 K F + s A M A A A D / / w M A U E s D B B Q A A g A I A A A A I Q C O E H 0 Q Z Q Q A A L U T A A A T A A A A R m 9 y b X V s Y X M v U 2 V j d G l v b j E u b d R Y X W / b N h R 9 D 9 D / Q C g v M i A I k Z t k 7 Q o / e H a y B e i c p k o L F H Z g M B J t C 6 N I j 6 S c e E b + + / g h R Z 9 M m s w d 0 D z E 9 r 3 U u e d e 8 h 6 S 4 i g S C S U g N J / B h 4 M D v o I M x S C E G H E w A B i J N w d A / o U 0 Y x G S l n O K Y 8 T 8 8 0 Q O c J 3 R r 7 M v H D E + 4 y u E x G x M 7 w i m M O Y z D e D 0 3 h w k p A p Q R o i T d B 5 l X N A U s c 5 A G s E z x s N n A s 3 m N b i I b x y F o K F 2 0 0 P H k A a f o F g 5 g + e w H G 8 C U z R w q p C + g r x 5 m I 4 o E Y i I m 0 d e F + m a M i H z G Y V f V c w R 3 / h j G m W p H O W + g r Y 3 H S O c p I l A b O B 4 j g d G F G c p 4 Y M T D 5 y R i M Y J W Q 6 C / k n f A 1 c Z F S g U W 4 w G 5 V d / Q g m 6 6 T 3 y + 8 R o S h W / P x C U J e C K 4 z W 8 l Q N z T 2 5 3 G 6 l 4 Y J o P G G I c R h B D x g e C Z V X s 0 Q q S p R x / v V 2 j E v e a Q c I X l K W G u X I q 9 B Y R b 7 d z i t T n M j E k Y 1 4 Q c X r s q 0 c e P F C 6 p U d I G x D o X m h H C t l f S L T M a w y F i t x y R J I p Q b h m f y g T + Y z k k 5 H k 9 h X i r J J K b t d W t 5 G v 5 w y x S K 7 A 2 X 2 E M 5 5 s t E X g u i U H Y D U k r 5 K Y l U R g Z d E g a 6 L + D R A I B W U l i 8 f f L + E Q m g X w m d 5 V F o o y u m 1 + 1 f m T h b 1 k S h a G P E J E r V F 7 e f v W z K r R i 7 T + a 3 l L A W r z q I u R W V N 7 k q I c b H 9 C Z A B / p A x V K F t F 6 O 3 r R O h F Q l G X I b n I j D t o N b W x 9 y 3 2 t 7 Z m f 4 E i 1 h v + h Y o Y v E 4 S L d L G s 9 v 5 P 7 K q L Q d D S 7 l 1 7 1 H Z Z K E d A i W i M x n a W + y R z z 4 U 7 P l w e Z Z P 9 X P Q 6 O c 1 o 3 E W 7 a u h C 7 T 9 d X S O + C N b u k r a 2 t O n P 2 t P l / Z j i / 3 E Y j / 9 S b U h n 8 / i t F R P L U 4 2 C W 9 K g Z Y O t F R r p n 0 o g g I t K d u 2 j 1 E m T M u + g S y B D a B 6 R 9 Z z L P t x A S V r r h b m P J X r f I W 3 8 7 t E r O a j y 9 / D z g Z d J F I T o g T i O U O L p y 8 R s U y j E 2 M 3 y d J b d V W R p X Q P 1 T C 3 f x S 8 8 9 5 7 Q a / n + 1 3 e f u C 9 U 9 6 H c t Y o 2 S C 9 d A U 1 M 1 Z O n X r 0 Y 8 K F a 0 J 6 I F z j R M g G 8 / W X 3 7 Y T K l a y r d y e B 0 i G c f H / 7 F 4 w q D W L + 2 e M U f b K r u r g 1 t F b K r X 6 l k C k B s V F / 1 d V W j l y c 2 u F 1 4 A d B e p U U S 8 I N 1 R C A Z k A d A H + V B N d o g / j 2 D z v t i l I w M Z j H k A w W o G x D O N r 1 + V C O 9 y p i i y 7 q s z N m l l g T 8 3 G V m X Z Y u K Y L 9 V s Z T I q j j 5 m f l e K u m h 6 6 Y P z b 7 X s 5 E M a n 7 t T / X n j H f c 6 y v o N Q d Y d q c Z F R t E j q x G U w Z 0 W w V X t y m t W t X g p 3 X Q v C + X o q J 0 J t D M B L c U J b N W p B 5 O 0 G 2 V p k v 6 + O 0 o 9 t J p N v V C L 2 8 k Y d V 9 P a m Q C e + q 1 C 8 q u n M / m s a S B V 9 H B q q x 1 i l Z t l 1 c v W f z 8 Y P D U y x a b v E a U m / N F z 7 r 7 / 1 L Z / U 9 P j o 6 C f b 9 X K L T x / 3 i d k E 9 2 K X u V 3 a x 7 0 3 z m B c S V 2 L a N B B X F h i n N y v 2 Q 6 A 1 F D 1 k w l C x X Q k 9 A h z u F J F N z l j F Z 9 q 5 B 9 l 3 V + f A v A A A A / / 8 D A F B L A Q I t A B Q A B g A I A A A A I Q A q 3 a p A 0 g A A A D c B A A A T A A A A A A A A A A A A A A A A A A A A A A B b Q 2 9 u d G V u d F 9 U e X B l c 1 0 u e G 1 s U E s B A i 0 A F A A C A A g A A A A h A G 1 P B J a t A A A A 9 w A A A B I A A A A A A A A A A A A A A A A A C w M A A E N v b m Z p Z y 9 Q Y W N r Y W d l L n h t b F B L A Q I t A B Q A A g A I A A A A I Q C O E H 0 Q Z Q Q A A L U T A A A T A A A A A A A A A A A A A A A A A O g D A A B G b 3 J t d W x h c y 9 T Z W N 0 a W 9 u M S 5 t U E s F B g A A A A A D A A M A w g A A A H 4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T U g A A A A A A A L F S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I w V D E 3 O j Q 1 O j A w L j k 4 M j A 4 M j J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Q 3 N j F h N m Q 1 L T d j N j A t N G I 1 N C 1 h M G Y x L T M x Y T h h N m R k M 2 V h N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E 5 M I C g y K S F Q a X Z v d F R h Y m x l M y I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k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y 0 y M F Q x N T o z M D o 1 N i 4 4 M z Y x N j Y 3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0 N D U w O D d k O S 0 4 O D Z l L T Q 3 Y T c t O T c y Y y 1 h Z D I z Z W Q z O D M x Z W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E 5 M I C g y K S F Q a X Z v d F R h Y m x l M y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y 0 y M F Q x N T o z M D o 1 O C 4 1 N j U 3 N z Y 5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c z Z D Y 5 Y 2 V h L T g 4 M W E t N G V l Y i 0 4 N j B k L W U 4 Z m F i Y j R m Z W I 3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T k w g K D I p I V B p d m 9 0 V G F i b G U z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M t M j B U M T c 6 N D U 6 M D A u O T k x N j A 5 M 1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Z D A 1 N D F i Z S 1 l N j R i L T R h Y j A t Y W R i Z S 1 i Y j Z i N W V l Y 2 Q y N z M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O T C A o M i k h U G l 2 b 3 R U Y W J s Z T M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D T 0 d T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I w V D E 4 O j A x O j M 4 L j I 2 M j E 3 N z V a I i 8 + P E V u d H J 5 I F R 5 c G U 9 I k Z p b G x D b 2 x 1 b W 5 U e X B l c y I g V m F s d W U 9 I n N D U V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Q x N G E z O W J l L W E w O G I t N G E 5 N i 0 4 Z W I 5 L W U x Z D h l M 2 E 3 Z m Z i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p Y W x f c m V m L 0 N o Y W 5 n Z W Q g V H l w Z S 5 7 Z G F 0 Z S w w f S Z x d W 9 0 O y w m c X V v d D t T Z W N 0 a W 9 u M S 9 m a W 5 h b m N p Y W x f c m V m L 0 N o Y W 5 n Z W Q g V H l w Z S 5 7 c H J v Z H V j d F 9 j b 2 R l L D F 9 J n F 1 b 3 Q 7 L C Z x d W 9 0 O 1 N l Y 3 R p b 2 4 x L 2 Z p b m F u Y 2 l h b F 9 y Z W Y v Q 2 h h b m d l Z C B U e X B l L n t j d X N 0 b 2 1 l c l 9 j b 2 R l L D J 9 J n F 1 b 3 Q 7 L C Z x d W 9 0 O 1 N l Y 3 R p b 2 4 x L 2 Z p b m F u Y 2 l h b F 9 y Z W Y v Q 2 h h b m d l Z C B U e X B l L n t R d H k s M 3 0 m c X V v d D s s J n F 1 b 3 Q 7 U 2 V j d G l v b j E v Z m l u Y W 5 j a W F s X 3 J l Z i 9 D a G F u Z 2 V k I F R 5 c G U u e 2 5 l d F 9 z Y W x l c 1 9 h b W 9 1 b n Q s N H 0 m c X V v d D s s J n F 1 b 3 Q 7 U 2 V j d G l v b j E v Z m l u Y W 5 j a W F s X 3 J l Z i 9 D a G F u Z 2 V k I F R 5 c G U u e 2 Z y Z W l n a H R f Y 2 9 z d C w 1 f S Z x d W 9 0 O y w m c X V v d D t T Z W N 0 a W 9 u M S 9 m a W 5 h b m N p Y W x f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l h b F 9 y Z W Y v Q 2 h h b m d l Z C B U e X B l L n t k Y X R l L D B 9 J n F 1 b 3 Q 7 L C Z x d W 9 0 O 1 N l Y 3 R p b 2 4 x L 2 Z p b m F u Y 2 l h b F 9 y Z W Y v Q 2 h h b m d l Z C B U e X B l L n t w c m 9 k d W N 0 X 2 N v Z G U s M X 0 m c X V v d D s s J n F 1 b 3 Q 7 U 2 V j d G l v b j E v Z m l u Y W 5 j a W F s X 3 J l Z i 9 D a G F u Z 2 V k I F R 5 c G U u e 2 N 1 c 3 R v b W V y X 2 N v Z G U s M n 0 m c X V v d D s s J n F 1 b 3 Q 7 U 2 V j d G l v b j E v Z m l u Y W 5 j a W F s X 3 J l Z i 9 D a G F u Z 2 V k I F R 5 c G U u e 1 F 0 e S w z f S Z x d W 9 0 O y w m c X V v d D t T Z W N 0 a W 9 u M S 9 m a W 5 h b m N p Y W x f c m V m L 0 N o Y W 5 n Z W Q g V H l w Z S 5 7 b m V 0 X 3 N h b G V z X 2 F t b 3 V u d C w 0 f S Z x d W 9 0 O y w m c X V v d D t T Z W N 0 a W 9 u M S 9 m a W 5 h b m N p Y W x f c m V m L 0 N o Y W 5 n Z W Q g V H l w Z S 5 7 Z n J l a W d o d F 9 j b 3 N 0 L D V 9 J n F 1 b 3 Q 7 L C Z x d W 9 0 O 1 N l Y 3 R p b 2 4 x L 2 Z p b m F u Y 2 l h b F 9 y Z W Y v Q 2 h h b m d l Z C B U e X B l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T k w g K D I p I V B p d m 9 0 V G F i b G U z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I x V D E z O j A z O j A 4 L j c 0 O T c 5 M z F a I i 8 + P E V u d H J 5 I F R 5 c G U 9 I k Z p b G x D b 2 x 1 b W 5 U e X B l c y I g V m F s d W U 9 I n N D U W t B I i 8 + P E V u d H J 5 I F R 5 c G U 9 I k Z p b G x D b 2 x 1 b W 5 O Y W 1 l c y I g V m F s d W U 9 I n N b J n F 1 b 3 Q 7 Z G F 0 Z S Z x d W 9 0 O y w m c X V v d D t N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j A x Z m F i Y m M t Z W Q 3 M y 0 0 N j k x L W E 4 O T A t Y m M 4 Z D k 5 N z U 2 M T k 0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z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O T C A o M i k h U G l 2 b 3 R U Y W J s Z T M i L z 4 8 L 1 N 0 Y W J s Z U V u d H J p Z X M + P C 9 J d G V t P j x J d G V t P j x J d G V t T G 9 j Y X R p b 2 4 + P E l 0 Z W 1 U e X B l P k Z v c m 1 1 b G E 8 L 0 l 0 Z W 1 U e X B l P j x J d G V t U G F 0 a D 5 T Z W N 0 a W 9 u M S 9 m a W 5 h b m N p Y W x f c m V m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z L T I w V D E 3 O j Q 1 O j A x L j A y N T A w M D R a I i 8 + P E V u d H J 5 I F R 5 c G U 9 I k Z p b G x D b 2 x 1 b W 5 U e X B l c y I g V m F s d W U 9 I n N D U V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N i Y m V j N j g 4 L T k 3 Y W U t N G J i N S 1 h N D A 5 L T l i Y 2 Q y Y j A x N z h k N i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p Y W x f c m V m L 0 N o Y W 5 n Z W Q g V H l w Z S 5 7 Z G F 0 Z S w w f S Z x d W 9 0 O y w m c X V v d D t T Z W N 0 a W 9 u M S 9 m a W 5 h b m N p Y W x f c m V m L 0 N o Y W 5 n Z W Q g V H l w Z S 5 7 c H J v Z H V j d F 9 j b 2 R l L D F 9 J n F 1 b 3 Q 7 L C Z x d W 9 0 O 1 N l Y 3 R p b 2 4 x L 2 Z p b m F u Y 2 l h b F 9 y Z W Y v Q 2 h h b m d l Z C B U e X B l L n t j d X N 0 b 2 1 l c l 9 j b 2 R l L D J 9 J n F 1 b 3 Q 7 L C Z x d W 9 0 O 1 N l Y 3 R p b 2 4 x L 2 Z p b m F u Y 2 l h b F 9 y Z W Y v Q 2 h h b m d l Z C B U e X B l L n t R d H k s M 3 0 m c X V v d D s s J n F 1 b 3 Q 7 U 2 V j d G l v b j E v Z m l u Y W 5 j a W F s X 3 J l Z i 9 D a G F u Z 2 V k I F R 5 c G U u e 2 5 l d F 9 z Y W x l c 1 9 h b W 9 1 b n Q s N H 0 m c X V v d D s s J n F 1 b 3 Q 7 U 2 V j d G l v b j E v Z m l u Y W 5 j a W F s X 3 J l Z i 9 D a G F u Z 2 V k I F R 5 c G U u e 2 Z y Z W l n a H R f Y 2 9 z d C w 1 f S Z x d W 9 0 O y w m c X V v d D t T Z W N 0 a W 9 u M S 9 m a W 5 h b m N p Y W x f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l h b F 9 y Z W Y v Q 2 h h b m d l Z C B U e X B l L n t k Y X R l L D B 9 J n F 1 b 3 Q 7 L C Z x d W 9 0 O 1 N l Y 3 R p b 2 4 x L 2 Z p b m F u Y 2 l h b F 9 y Z W Y v Q 2 h h b m d l Z C B U e X B l L n t w c m 9 k d W N 0 X 2 N v Z G U s M X 0 m c X V v d D s s J n F 1 b 3 Q 7 U 2 V j d G l v b j E v Z m l u Y W 5 j a W F s X 3 J l Z i 9 D a G F u Z 2 V k I F R 5 c G U u e 2 N 1 c 3 R v b W V y X 2 N v Z G U s M n 0 m c X V v d D s s J n F 1 b 3 Q 7 U 2 V j d G l v b j E v Z m l u Y W 5 j a W F s X 3 J l Z i 9 D a G F u Z 2 V k I F R 5 c G U u e 1 F 0 e S w z f S Z x d W 9 0 O y w m c X V v d D t T Z W N 0 a W 9 u M S 9 m a W 5 h b m N p Y W x f c m V m L 0 N o Y W 5 n Z W Q g V H l w Z S 5 7 b m V 0 X 3 N h b G V z X 2 F t b 3 V u d C w 0 f S Z x d W 9 0 O y w m c X V v d D t T Z W N 0 a W 9 u M S 9 m a W 5 h b m N p Y W x f c m V m L 0 N o Y W 5 n Z W Q g V H l w Z S 5 7 Z n J l a W d o d F 9 j b 3 N 0 L D V 9 J n F 1 b 3 Q 7 L C Z x d W 9 0 O 1 N l Y 3 R p b 2 4 x L 2 Z p b m F u Y 2 l h b F 9 y Z W Y v Q 2 h h b m d l Z C B U e X B l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3 N o Z W V 0 J T V D R G 9 3 b m x v Y W R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c 2 h l Z X Q l N U N E b 3 d u b G 9 h Z H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c 2 h l Z X Q l N U N E b 3 d u b G 9 h Z H M l N U N T Y W x l c y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Q 0 9 H U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l h b F 9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p Y W x f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a W F s X 3 J l Z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x F b n R y e S B U e X B l P S J J c 1 J l b G F 0 a W 9 u c 2 h p c F J l Z n J l c 2 h F b m F i b G V k I i B W Y W x 1 Z T 0 i c 1 R y d W U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G C 6 v i g e d i U i U y F B P 0 z i 6 h g A A A A A C A A A A A A A Q Z g A A A A E A A C A A A A B W z A m k 9 f a 5 U r v C 5 z S T A w K k W V 8 z y 2 N o X t b P s m l k v P T g V Q A A A A A O g A A A A A I A A C A A A A B 9 z A k e j C q z D n S N 7 z h W q l E e b i n k P W i K C 1 5 J 2 G k T r + r H n 1 A A A A C w j 9 r N V O B F g U m Y v K B V y y f Q d Q / n 7 9 B g D o i Y L 8 e S J J y g Z W 4 Z c q r X M 6 w 5 p f I R l 0 m 6 0 Y z n 6 R y q 1 6 k p o B + Y U J 6 7 z z 5 A k g R L 8 K r B F Q O Q 8 n + V 6 H V 1 u U A A A A D 5 b k L T h a P v A f Y M I N 8 z M q c m l e t H X + 6 V 6 f 7 / E l d g t X I j Q z Q W q B n Q C 5 v n l v v c F 4 4 7 V H W Q 9 m P O D l P s S 4 r w x q Z 3 z R i J < / D a t a M a s h u p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2 5 b 6 e c 0 - 3 1 f 8 - 4 c d 4 - 8 7 9 a - 8 b e b 2 3 0 f f b 5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b 8 c f 7 9 7 - d 3 9 f - 4 7 5 b - a 0 8 5 - 6 4 0 7 a 4 5 e a d b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d 1 4 7 e a 2 - 6 c 8 0 - 4 8 2 9 - 8 0 5 2 - 0 c 8 2 4 b 2 f f 9 7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e 4 5 3 7 b f - 2 8 2 7 - 4 a a a - 8 6 4 5 - 8 b 8 5 3 d c 8 8 7 5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4 7 7 a 3 d c c - f 0 3 d - 4 1 b 5 - a 8 f 1 - 7 6 d d 2 8 9 5 d 1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 S a l e s _ c 2 5 2 6 7 c f - d 2 e 5 - 4 1 7 a - 8 f 1 d - d 3 4 f 3 6 5 6 1 0 9 a 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 d i m _ d a t e _ 6 0 7 4 4 7 3 1 - c 6 1 1 - 4 9 c f - b d 8 5 - 8 9 5 4 b 5 a 0 1 0 d b 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 d i m _ m a r k e t _ 1 c 4 2 8 1 c 5 - 6 5 1 0 - 4 f 9 a - a c f c - f 2 6 9 b d 4 f 6 6 6 f 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 d i m _ p r o d u c t _ 0 2 b 3 a b a 9 - 6 9 e 1 - 4 7 7 2 - 8 4 8 6 - c 6 f 4 7 7 0 c a 7 1 7 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 f a c t _ s a l e s _ m o n t h l y _ w i t h _ C O G S _ c 9 a 2 2 0 0 0 - d e 3 9 - 4 0 9 6 - a 8 a d - b 8 c 5 9 0 b 6 5 e 8 5 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 d i m _ c u s t o m e r _ 4 7 7 a 3 d c c - f 0 3 d - 4 1 b 5 - a 8 f 1 - 7 6 d d 2 8 9 5 d 1 d 2 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 f i n a n c i a l _ r e f _ f a 2 9 2 c c 2 - 4 b 4 b - 4 5 2 d - a 2 4 b - c 6 7 a 4 8 7 d 8 0 8 1 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 f a c t _ s a l e s _ m o n t h l y _ w i t h _ C O G S 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 f a c t _ s a l e s _ m o n t h l y _ w i t h _ C O G S 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 f i n a n c i a l _ r e f 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 f i n a n c i a l _ r e f 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 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1 c 4 2 8 1 c 5 - 6 5 1 0 - 4 f 9 a - a c f c - f 2 6 9 b d 4 f 6 6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i n a n c i a l _ r e f _ f a 2 9 2 c c 2 - 4 b 4 b - 4 5 2 d - a 2 4 b - c 6 7 a 4 8 7 d 8 0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4 b 2 7 1 1 3 c - 0 3 6 a - 4 f c 8 - 9 4 2 1 - 6 f 5 b 9 3 b 6 4 4 b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1 0 7 e 2 e d e - 0 b 8 b - 4 f b 1 - b 8 3 f - 7 d 1 9 5 0 7 e b 7 5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 t o t a l   C O G S < / M e a s u r e N a m e > < D i s p l a y N a m e > t o t a l  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b c 1 4 2 2 b a - 9 3 6 a - 4 d 6 8 - a d 7 1 - 0 0 6 2 7 7 0 c 4 d 5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 2 0 2 0   v s   2 0 2 1 < / M e a s u r e N a m e > < D i s p l a y N a m e > 2 0 2 0   v s 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6 0 7 4 4 7 3 1 - c 6 1 1 - 4 9 c f - b d 8 5 - 8 9 5 4 b 5 a 0 1 0 d b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w i t h _ C O G S _ c 9 a 2 2 0 0 0 - d e 3 9 - 4 0 9 6 - a 8 a d - b 8 c 5 9 0 b 6 5 e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 C O G S < / s t r i n g > < / k e y > < v a l u e > < i n t > 8 7 < / i n t > < / v a l u e > < / i t e m > < i t e m > < k e y > < s t r i n g > F Y < / s t r i n g > < / k e y > < v a l u e > < i n t > 6 1 < / i n t > < / v a l u e > < / i t e m > < i t e m > < k e y > < s t r i n g > C u s t o m e r < / s t r i n g > < / k e y > < v a l u e > < i n t > 1 1 8 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 C O G S < / s t r i n g > < / k e y > < v a l u e > < i n t > 8 < / i n t > < / v a l u e > < / i t e m > < i t e m > < k e y > < s t r i n g > F Y < / s t r i n g > < / k e y > < v a l u e > < i n t > 9 < / i n t > < / v a l u e > < / i t e m > < i t e m > < k e y > < s t r i n g > C u s t o m e r 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c 2 5 2 6 7 c f - d 2 e 5 - 4 1 7 a - 8 f 1 d - d 3 4 f 3 6 5 6 1 0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 2 0 2 5 - 0 3 - 2 2 T 0 0 : 4 2 : 0 3 . 6 8 2 0 6 0 8 + 0 5 : 3 0 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6 0 7 4 4 7 3 1 - c 6 1 1 - 4 9 c f - b d 8 5 - 8 9 5 4 b 5 a 0 1 0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 M o n t h < / s t r i n g > < / k e y > < v a l u e > < i n t > 1 7 7 < / i n t > < / v a l u e > < / i t e m > < i t e m > < k e y > < s t r i n g > F Y < / s t r i n g > < / k e y > < v a l u e > < i n t > 6 1 < / i n t > < / v a l u e > < / i t e m > < i t e m > < k e y > < s t r i n g > m m m < / s t r i n g > < / k e y > < v a l u e > < i n t > 1 1 2 < / i n t > < / v a l u e > < / i t e m > < i t e m > < k e y > < s t r i n g > q u a r t e r < / s t r i n g > < / k e y > < v a l u e > < i n t > 1 0 1 < / i n t > < / v a l u e > < / i t e m > < i t e m > < k e y > < s t r i n g > f y   m o n t h   n o 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  m o n t h   n o < / s t r i n g > < / k e y > < v a l u e > < i n t > 4 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S a l e s _ c 2 5 2 6 7 c f - d 2 e 5 - 4 1 7 a - 8 f 1 d - d 3 4 f 3 6 5 6 1 0 9 a , d i m _ c u s t o m e r _ 4 7 7 a 3 d c c - f 0 3 d - 4 1 b 5 - a 8 f 1 - 7 6 d d 2 8 9 5 d 1 d 2 , d i m _ m a r k e t _ 1 c 4 2 8 1 c 5 - 6 5 1 0 - 4 f 9 a - a c f c - f 2 6 9 b d 4 f 6 6 6 f , d i m _ p r o d u c t _ 0 2 b 3 a b a 9 - 6 9 e 1 - 4 7 7 2 - 8 4 8 6 - c 6 f 4 7 7 0 c a 7 1 7 , f a c t _ s a l e s _ m o n t h l y _ w i t h _ C O G S _ c 9 a 2 2 0 0 0 - d e 3 9 - 4 0 9 6 - a 8 a d - b 8 c 5 9 0 b 6 5 e 8 5 , d i m _ d a t e _ 6 0 7 4 4 7 3 1 - c 6 1 1 - 4 9 c f - b d 8 5 - 8 9 5 4 b 5 a 0 1 0 d b , f i n a n c i a l _ r e f _ f a 2 9 2 c c 2 - 4 b 4 b - 4 5 2 d - a 2 4 b - c 6 7 a 4 8 7 d 8 0 8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0 2 b 3 a b a 9 - 6 9 e 1 - 4 7 7 2 - 8 4 8 6 - c 6 f 4 7 7 0 c a 7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52136FA-C354-41CA-9B68-0F29F84D8533}">
  <ds:schemaRefs/>
</ds:datastoreItem>
</file>

<file path=customXml/itemProps10.xml><?xml version="1.0" encoding="utf-8"?>
<ds:datastoreItem xmlns:ds="http://schemas.openxmlformats.org/officeDocument/2006/customXml" ds:itemID="{86846185-FD1B-4881-87F8-156E43922202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9239DBA8-5EFD-46E1-B71C-6D3BB8C1AA12}">
  <ds:schemaRefs/>
</ds:datastoreItem>
</file>

<file path=customXml/itemProps12.xml><?xml version="1.0" encoding="utf-8"?>
<ds:datastoreItem xmlns:ds="http://schemas.openxmlformats.org/officeDocument/2006/customXml" ds:itemID="{26BC554F-9E4F-49B8-8028-AA71E29FCEDD}">
  <ds:schemaRefs/>
</ds:datastoreItem>
</file>

<file path=customXml/itemProps13.xml><?xml version="1.0" encoding="utf-8"?>
<ds:datastoreItem xmlns:ds="http://schemas.openxmlformats.org/officeDocument/2006/customXml" ds:itemID="{AD992E28-A400-407D-B57B-B9FDD7A905F0}">
  <ds:schemaRefs/>
</ds:datastoreItem>
</file>

<file path=customXml/itemProps14.xml><?xml version="1.0" encoding="utf-8"?>
<ds:datastoreItem xmlns:ds="http://schemas.openxmlformats.org/officeDocument/2006/customXml" ds:itemID="{8F32F548-FC34-4CB1-BA58-DD25758EDCC9}">
  <ds:schemaRefs/>
</ds:datastoreItem>
</file>

<file path=customXml/itemProps15.xml><?xml version="1.0" encoding="utf-8"?>
<ds:datastoreItem xmlns:ds="http://schemas.openxmlformats.org/officeDocument/2006/customXml" ds:itemID="{B67C4E1C-F769-4A1F-B559-D122E43FC20C}">
  <ds:schemaRefs/>
</ds:datastoreItem>
</file>

<file path=customXml/itemProps16.xml><?xml version="1.0" encoding="utf-8"?>
<ds:datastoreItem xmlns:ds="http://schemas.openxmlformats.org/officeDocument/2006/customXml" ds:itemID="{65D58FFA-F3AF-4DD6-8167-C2739F10E31D}">
  <ds:schemaRefs/>
</ds:datastoreItem>
</file>

<file path=customXml/itemProps17.xml><?xml version="1.0" encoding="utf-8"?>
<ds:datastoreItem xmlns:ds="http://schemas.openxmlformats.org/officeDocument/2006/customXml" ds:itemID="{44CA513A-156F-4F01-ABB3-0A60C37FF71B}">
  <ds:schemaRefs/>
</ds:datastoreItem>
</file>

<file path=customXml/itemProps18.xml><?xml version="1.0" encoding="utf-8"?>
<ds:datastoreItem xmlns:ds="http://schemas.openxmlformats.org/officeDocument/2006/customXml" ds:itemID="{99B7AF93-B7C5-4DE3-9CAC-1DAAB030D9E0}">
  <ds:schemaRefs/>
</ds:datastoreItem>
</file>

<file path=customXml/itemProps19.xml><?xml version="1.0" encoding="utf-8"?>
<ds:datastoreItem xmlns:ds="http://schemas.openxmlformats.org/officeDocument/2006/customXml" ds:itemID="{60D42565-8A57-4720-A1D1-6B399D3610C9}">
  <ds:schemaRefs/>
</ds:datastoreItem>
</file>

<file path=customXml/itemProps2.xml><?xml version="1.0" encoding="utf-8"?>
<ds:datastoreItem xmlns:ds="http://schemas.openxmlformats.org/officeDocument/2006/customXml" ds:itemID="{38967F28-42A7-4103-9038-3CFA4CDCE9C8}">
  <ds:schemaRefs/>
</ds:datastoreItem>
</file>

<file path=customXml/itemProps20.xml><?xml version="1.0" encoding="utf-8"?>
<ds:datastoreItem xmlns:ds="http://schemas.openxmlformats.org/officeDocument/2006/customXml" ds:itemID="{53320093-DFFA-4056-A1C3-54A867722355}">
  <ds:schemaRefs/>
</ds:datastoreItem>
</file>

<file path=customXml/itemProps21.xml><?xml version="1.0" encoding="utf-8"?>
<ds:datastoreItem xmlns:ds="http://schemas.openxmlformats.org/officeDocument/2006/customXml" ds:itemID="{CEB265F6-BF91-48B4-85BC-D8CF93D019D9}">
  <ds:schemaRefs/>
</ds:datastoreItem>
</file>

<file path=customXml/itemProps22.xml><?xml version="1.0" encoding="utf-8"?>
<ds:datastoreItem xmlns:ds="http://schemas.openxmlformats.org/officeDocument/2006/customXml" ds:itemID="{C7F1B373-8387-4BF0-869C-5917D1724263}">
  <ds:schemaRefs/>
</ds:datastoreItem>
</file>

<file path=customXml/itemProps23.xml><?xml version="1.0" encoding="utf-8"?>
<ds:datastoreItem xmlns:ds="http://schemas.openxmlformats.org/officeDocument/2006/customXml" ds:itemID="{660FF4EA-21EE-43F1-9F5D-CA8E8DE8D377}">
  <ds:schemaRefs/>
</ds:datastoreItem>
</file>

<file path=customXml/itemProps24.xml><?xml version="1.0" encoding="utf-8"?>
<ds:datastoreItem xmlns:ds="http://schemas.openxmlformats.org/officeDocument/2006/customXml" ds:itemID="{7CA0FF76-6614-4E6C-A7F5-A34D7BB2482F}">
  <ds:schemaRefs/>
</ds:datastoreItem>
</file>

<file path=customXml/itemProps25.xml><?xml version="1.0" encoding="utf-8"?>
<ds:datastoreItem xmlns:ds="http://schemas.openxmlformats.org/officeDocument/2006/customXml" ds:itemID="{197FCDC1-2EA8-4D7C-B354-92FED97F3A4B}">
  <ds:schemaRefs/>
</ds:datastoreItem>
</file>

<file path=customXml/itemProps26.xml><?xml version="1.0" encoding="utf-8"?>
<ds:datastoreItem xmlns:ds="http://schemas.openxmlformats.org/officeDocument/2006/customXml" ds:itemID="{9E29CDF1-4E15-4C3C-8659-4C4182E822C0}">
  <ds:schemaRefs/>
</ds:datastoreItem>
</file>

<file path=customXml/itemProps27.xml><?xml version="1.0" encoding="utf-8"?>
<ds:datastoreItem xmlns:ds="http://schemas.openxmlformats.org/officeDocument/2006/customXml" ds:itemID="{474BB8FD-45CD-42C1-9CB6-E13271C116BC}">
  <ds:schemaRefs/>
</ds:datastoreItem>
</file>

<file path=customXml/itemProps28.xml><?xml version="1.0" encoding="utf-8"?>
<ds:datastoreItem xmlns:ds="http://schemas.openxmlformats.org/officeDocument/2006/customXml" ds:itemID="{2A6FAF6A-7E89-4DA9-9E0E-C0C17202D1CE}">
  <ds:schemaRefs/>
</ds:datastoreItem>
</file>

<file path=customXml/itemProps29.xml><?xml version="1.0" encoding="utf-8"?>
<ds:datastoreItem xmlns:ds="http://schemas.openxmlformats.org/officeDocument/2006/customXml" ds:itemID="{FB3A2A98-B6D9-454F-8EB4-D2FF969B7463}">
  <ds:schemaRefs/>
</ds:datastoreItem>
</file>

<file path=customXml/itemProps3.xml><?xml version="1.0" encoding="utf-8"?>
<ds:datastoreItem xmlns:ds="http://schemas.openxmlformats.org/officeDocument/2006/customXml" ds:itemID="{F5CD614E-AB69-4071-B23B-A862178E6FE7}">
  <ds:schemaRefs/>
</ds:datastoreItem>
</file>

<file path=customXml/itemProps30.xml><?xml version="1.0" encoding="utf-8"?>
<ds:datastoreItem xmlns:ds="http://schemas.openxmlformats.org/officeDocument/2006/customXml" ds:itemID="{23C9DB1A-9F2D-42EB-9A25-6F9617618DDB}">
  <ds:schemaRefs/>
</ds:datastoreItem>
</file>

<file path=customXml/itemProps4.xml><?xml version="1.0" encoding="utf-8"?>
<ds:datastoreItem xmlns:ds="http://schemas.openxmlformats.org/officeDocument/2006/customXml" ds:itemID="{9E73DD79-0AF8-444A-BD07-D98E5787B918}">
  <ds:schemaRefs/>
</ds:datastoreItem>
</file>

<file path=customXml/itemProps5.xml><?xml version="1.0" encoding="utf-8"?>
<ds:datastoreItem xmlns:ds="http://schemas.openxmlformats.org/officeDocument/2006/customXml" ds:itemID="{03FA3696-0995-4570-AEB6-5BDDCC4CE90B}">
  <ds:schemaRefs/>
</ds:datastoreItem>
</file>

<file path=customXml/itemProps6.xml><?xml version="1.0" encoding="utf-8"?>
<ds:datastoreItem xmlns:ds="http://schemas.openxmlformats.org/officeDocument/2006/customXml" ds:itemID="{21CE002D-E87B-4F80-9B8D-734971FBAA80}">
  <ds:schemaRefs/>
</ds:datastoreItem>
</file>

<file path=customXml/itemProps7.xml><?xml version="1.0" encoding="utf-8"?>
<ds:datastoreItem xmlns:ds="http://schemas.openxmlformats.org/officeDocument/2006/customXml" ds:itemID="{45011AB1-E1D2-4DFE-9F82-345134BCEBA9}">
  <ds:schemaRefs/>
</ds:datastoreItem>
</file>

<file path=customXml/itemProps8.xml><?xml version="1.0" encoding="utf-8"?>
<ds:datastoreItem xmlns:ds="http://schemas.openxmlformats.org/officeDocument/2006/customXml" ds:itemID="{455CCD8B-2EE2-48A2-9CB0-BDEEF8631185}">
  <ds:schemaRefs/>
</ds:datastoreItem>
</file>

<file path=customXml/itemProps9.xml><?xml version="1.0" encoding="utf-8"?>
<ds:datastoreItem xmlns:ds="http://schemas.openxmlformats.org/officeDocument/2006/customXml" ds:itemID="{D9AE44C5-E964-4BD9-A0B1-032AC676799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PNL</vt:lpstr>
      <vt:lpstr>PNL (2)</vt:lpstr>
      <vt:lpstr>PNL(3)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Shivam Singh</dc:creator>
  <cp:lastModifiedBy>Sandhya Singh</cp:lastModifiedBy>
  <cp:lastPrinted>2025-03-28T12:04:56Z</cp:lastPrinted>
  <dcterms:created xsi:type="dcterms:W3CDTF">2025-03-20T12:48:16Z</dcterms:created>
  <dcterms:modified xsi:type="dcterms:W3CDTF">2025-05-21T10:54:06Z</dcterms:modified>
</cp:coreProperties>
</file>